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pt. Planificacion Desarrollo\Comun\Planificacion y Proyectos\Estadisticas\Estadisticas 2021\Datos T3\"/>
    </mc:Choice>
  </mc:AlternateContent>
  <bookViews>
    <workbookView xWindow="0" yWindow="0" windowWidth="28800" windowHeight="11475"/>
  </bookViews>
  <sheets>
    <sheet name="Nomina Pensionados" sheetId="19" r:id="rId1"/>
    <sheet name="Inclusiones y exclusiones " sheetId="20" r:id="rId2"/>
    <sheet name="Plan Odontologico " sheetId="21" r:id="rId3"/>
    <sheet name="Seguro Funerario " sheetId="22" r:id="rId4"/>
    <sheet name="Plan de Retiro CR" sheetId="24" r:id="rId5"/>
    <sheet name="Prestamo Maestro Digno" sheetId="23" r:id="rId6"/>
    <sheet name="Turismo Magisterial " sheetId="25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" i="21" l="1"/>
  <c r="N16" i="21"/>
  <c r="I16" i="21"/>
  <c r="D20" i="24"/>
  <c r="C20" i="24"/>
  <c r="G20" i="24"/>
  <c r="F20" i="24"/>
  <c r="E20" i="24"/>
  <c r="H20" i="24"/>
  <c r="I20" i="24"/>
  <c r="J20" i="24"/>
  <c r="E49" i="23" l="1"/>
  <c r="U16" i="21" l="1"/>
  <c r="T16" i="21"/>
  <c r="P16" i="21"/>
  <c r="O16" i="21"/>
  <c r="J16" i="21"/>
  <c r="K16" i="21"/>
  <c r="P45" i="19" l="1"/>
  <c r="O45" i="19"/>
  <c r="N45" i="19"/>
  <c r="D42" i="19"/>
  <c r="C42" i="19"/>
  <c r="B42" i="19"/>
  <c r="D34" i="19"/>
  <c r="C34" i="19"/>
  <c r="B34" i="19"/>
  <c r="J33" i="19"/>
  <c r="I33" i="19"/>
  <c r="H33" i="19"/>
  <c r="J27" i="19"/>
  <c r="I27" i="19"/>
  <c r="H27" i="19"/>
  <c r="D27" i="19"/>
  <c r="C27" i="19"/>
  <c r="B27" i="19"/>
  <c r="P26" i="19"/>
  <c r="O26" i="19"/>
  <c r="N26" i="19"/>
  <c r="P47" i="19" l="1"/>
  <c r="O47" i="19"/>
  <c r="H28" i="19"/>
  <c r="H41" i="19" s="1"/>
  <c r="B43" i="19"/>
  <c r="H40" i="19" s="1"/>
  <c r="N47" i="19"/>
  <c r="D35" i="19"/>
  <c r="C35" i="19"/>
  <c r="B35" i="19"/>
  <c r="H34" i="19"/>
  <c r="H43" i="19" s="1"/>
  <c r="N48" i="19" l="1"/>
  <c r="H39" i="19" s="1"/>
  <c r="I39" i="19" s="1"/>
  <c r="H46" i="19"/>
  <c r="B36" i="19"/>
  <c r="H42" i="19" s="1"/>
  <c r="H47" i="19"/>
  <c r="H44" i="19" l="1"/>
</calcChain>
</file>

<file path=xl/sharedStrings.xml><?xml version="1.0" encoding="utf-8"?>
<sst xmlns="http://schemas.openxmlformats.org/spreadsheetml/2006/main" count="1553" uniqueCount="179">
  <si>
    <t xml:space="preserve">    ESTADISTICAS NOMINA DE ACTIVOS, PENSIONADOS Y JUBILADOS DEL INABIMA </t>
  </si>
  <si>
    <t>ACTIVOS</t>
  </si>
  <si>
    <t>JUBILADOS</t>
  </si>
  <si>
    <t>PENSIONES POR DISCAPACIDAD</t>
  </si>
  <si>
    <t>FUENTE DE PAGO</t>
  </si>
  <si>
    <t>Hombres</t>
  </si>
  <si>
    <t>Mujeres</t>
  </si>
  <si>
    <t>Monto de Nómina</t>
  </si>
  <si>
    <t>Regional</t>
  </si>
  <si>
    <t>Aseguradora</t>
  </si>
  <si>
    <t>N/A</t>
  </si>
  <si>
    <t>INABIMA</t>
  </si>
  <si>
    <t>SUB-TOTAL</t>
  </si>
  <si>
    <t>TOTAL</t>
  </si>
  <si>
    <t xml:space="preserve">      PENSIONES POR SOBREVIVENCIA</t>
  </si>
  <si>
    <t xml:space="preserve">  CONSOLIDADO ACTIVOS, JUBILADOS Y PENSIONADOS DEL INABIMA</t>
  </si>
  <si>
    <t>Discapacidad</t>
  </si>
  <si>
    <t>Sobrevivencia</t>
  </si>
  <si>
    <t>Jubilados</t>
  </si>
  <si>
    <t>Activos</t>
  </si>
  <si>
    <t>Total General</t>
  </si>
  <si>
    <t>INABIMA PAGO COMPLETIVO NOMINA</t>
  </si>
  <si>
    <t>ISFODOSU</t>
  </si>
  <si>
    <t>INABIE</t>
  </si>
  <si>
    <t>INEFI</t>
  </si>
  <si>
    <t>INAFOCAM</t>
  </si>
  <si>
    <t>IDEICE</t>
  </si>
  <si>
    <t>DOC. INABIMA</t>
  </si>
  <si>
    <t>JUBILADOS Y PENSIONADOS DGPJ (HACIENDA)</t>
  </si>
  <si>
    <t>Monto Nómina</t>
  </si>
  <si>
    <t>Hacienda</t>
  </si>
  <si>
    <t xml:space="preserve">Mes </t>
  </si>
  <si>
    <t xml:space="preserve">Sexo </t>
  </si>
  <si>
    <t>Monto RD$</t>
  </si>
  <si>
    <t>Edad</t>
  </si>
  <si>
    <t>FEMENINO</t>
  </si>
  <si>
    <t>Motivo de la Exclusión</t>
  </si>
  <si>
    <t>Masculino</t>
  </si>
  <si>
    <t>Femenino</t>
  </si>
  <si>
    <t>Fallecimiento</t>
  </si>
  <si>
    <t>INCLUSIONES</t>
  </si>
  <si>
    <t>EXCLUSIONES</t>
  </si>
  <si>
    <t>MASCULINO</t>
  </si>
  <si>
    <t>Estatus</t>
  </si>
  <si>
    <t>Jubilado</t>
  </si>
  <si>
    <t>No.</t>
  </si>
  <si>
    <t>PENSIONADO</t>
  </si>
  <si>
    <t>F</t>
  </si>
  <si>
    <t>M</t>
  </si>
  <si>
    <t>Relación con Fallecido</t>
  </si>
  <si>
    <t>CONYUGE</t>
  </si>
  <si>
    <t>HIJA</t>
  </si>
  <si>
    <t>HIJO</t>
  </si>
  <si>
    <t>ESPOSO</t>
  </si>
  <si>
    <t>ESPOSA</t>
  </si>
  <si>
    <t>HJO</t>
  </si>
  <si>
    <t>MADRE</t>
  </si>
  <si>
    <t>PADRE</t>
  </si>
  <si>
    <t>EXCLSUION POR FIN DE COBERTURA.</t>
  </si>
  <si>
    <t xml:space="preserve">Afiliados Principales y Dependientes </t>
  </si>
  <si>
    <t>AL</t>
  </si>
  <si>
    <t>Cantidad de Afiliados</t>
  </si>
  <si>
    <t>Porcentaje %</t>
  </si>
  <si>
    <t>Ingreso Proyectado Mensual en RD$ Pesos</t>
  </si>
  <si>
    <t>Ingreso Proyectado Anual en RD$ Pesos</t>
  </si>
  <si>
    <t>Principales</t>
  </si>
  <si>
    <t>Dependientes</t>
  </si>
  <si>
    <t>Totales</t>
  </si>
  <si>
    <t xml:space="preserve">Afiliados del Plan Odontológico </t>
  </si>
  <si>
    <t>CENTRO DE SERVICIOS</t>
  </si>
  <si>
    <t>PACIENTES TOTALES</t>
  </si>
  <si>
    <t>TOTALES HOMBRE</t>
  </si>
  <si>
    <t>TOTALES MUJERES</t>
  </si>
  <si>
    <t>PLAZA AURORA</t>
  </si>
  <si>
    <t>SANTIAGO</t>
  </si>
  <si>
    <t>MOCA</t>
  </si>
  <si>
    <t>SAN CRISTOBAL</t>
  </si>
  <si>
    <t>SAN FRANCISCO</t>
  </si>
  <si>
    <t>LA VEGA</t>
  </si>
  <si>
    <t>SEIBO</t>
  </si>
  <si>
    <t>HIGUEY</t>
  </si>
  <si>
    <t>JARABACOA</t>
  </si>
  <si>
    <t>BARAHONA</t>
  </si>
  <si>
    <t>TOTALES</t>
  </si>
  <si>
    <t>PACIENTES ATENDIDOS POR CENTROS DE SERVICIOS</t>
  </si>
  <si>
    <t>sexo del fallecido</t>
  </si>
  <si>
    <t>Causa de Fallecimiento</t>
  </si>
  <si>
    <t>Cantidad de beneficiarios</t>
  </si>
  <si>
    <t>parentesco del beneficiario</t>
  </si>
  <si>
    <t>Enfermedad</t>
  </si>
  <si>
    <t>Hijos</t>
  </si>
  <si>
    <t>Natural/No Violenta</t>
  </si>
  <si>
    <t>Hija</t>
  </si>
  <si>
    <t>Esposo</t>
  </si>
  <si>
    <t>Hijo</t>
  </si>
  <si>
    <t>Esposa</t>
  </si>
  <si>
    <t>Hermano</t>
  </si>
  <si>
    <t>Mes</t>
  </si>
  <si>
    <t>SEGURO FUERARIO</t>
  </si>
  <si>
    <t>FECHA</t>
  </si>
  <si>
    <t>SEXO</t>
  </si>
  <si>
    <t>PRESTAMO MAESTRO DIGNO</t>
  </si>
  <si>
    <t>SEPTIEMBRE2021</t>
  </si>
  <si>
    <t>SEPTIEMBRE 2021</t>
  </si>
  <si>
    <t>Del 01/07/2021 al 30/09/2021</t>
  </si>
  <si>
    <t>22/07/2021</t>
  </si>
  <si>
    <t>27/07/2021</t>
  </si>
  <si>
    <t>29/07/2021</t>
  </si>
  <si>
    <t>30/07/2021</t>
  </si>
  <si>
    <t>26/08/2021</t>
  </si>
  <si>
    <t>22/09/2021</t>
  </si>
  <si>
    <t>23/09/2021</t>
  </si>
  <si>
    <t>27/09/2021</t>
  </si>
  <si>
    <t>28/09/2021</t>
  </si>
  <si>
    <t>30.09.2021</t>
  </si>
  <si>
    <t>Julio</t>
  </si>
  <si>
    <t>Agosto</t>
  </si>
  <si>
    <t>Septiembre</t>
  </si>
  <si>
    <t>JUBILACIONES</t>
  </si>
  <si>
    <t>JULIO</t>
  </si>
  <si>
    <t>AGOSTO</t>
  </si>
  <si>
    <t>SEPTIEMBRE</t>
  </si>
  <si>
    <t>RD$57,149,36</t>
  </si>
  <si>
    <t xml:space="preserve">AGOSTO </t>
  </si>
  <si>
    <t xml:space="preserve">SEPTIEMBRE </t>
  </si>
  <si>
    <t>EXCLSUION POR FALLECIMIENTO</t>
  </si>
  <si>
    <t>Esposo/Hijo</t>
  </si>
  <si>
    <t>Esposo/Hijos</t>
  </si>
  <si>
    <t>Hija/Hijo</t>
  </si>
  <si>
    <t>Compañero de vida</t>
  </si>
  <si>
    <t>Hermana</t>
  </si>
  <si>
    <t>Violenta</t>
  </si>
  <si>
    <t>PLAN DE RETIRO COMPLEMENTARIO</t>
  </si>
  <si>
    <t>Monto total entregado</t>
  </si>
  <si>
    <t>Monto entregado</t>
  </si>
  <si>
    <t>Promedio entregado por docente</t>
  </si>
  <si>
    <t>Número de beneficiarios</t>
  </si>
  <si>
    <t>Total beneficiarios</t>
  </si>
  <si>
    <t>Enero</t>
  </si>
  <si>
    <t>Febrero</t>
  </si>
  <si>
    <t>Marzo</t>
  </si>
  <si>
    <t>Abril</t>
  </si>
  <si>
    <t>Mayo</t>
  </si>
  <si>
    <t>Junio</t>
  </si>
  <si>
    <t>Octubre</t>
  </si>
  <si>
    <t>Noviembre</t>
  </si>
  <si>
    <t>Diciembre</t>
  </si>
  <si>
    <t>Total</t>
  </si>
  <si>
    <t>MES</t>
  </si>
  <si>
    <t>AFILIACIÓN</t>
  </si>
  <si>
    <t>INCLUSIÓN</t>
  </si>
  <si>
    <t>EXCLUSIÓN</t>
  </si>
  <si>
    <t xml:space="preserve">RETIRO </t>
  </si>
  <si>
    <t>RECLAMACIÓN</t>
  </si>
  <si>
    <t>ABRIL</t>
  </si>
  <si>
    <t>MAYO</t>
  </si>
  <si>
    <t>JUNIO</t>
  </si>
  <si>
    <t>MOVIMIENTOS RECIBIDOS POR CENTRO DE SERVICIOS</t>
  </si>
  <si>
    <t xml:space="preserve">Femenino      </t>
  </si>
  <si>
    <t>No estable</t>
  </si>
  <si>
    <t>Hijos/Esposo</t>
  </si>
  <si>
    <t>Accidente de Transito</t>
  </si>
  <si>
    <t>SUICIDIO</t>
  </si>
  <si>
    <t xml:space="preserve">Esposo </t>
  </si>
  <si>
    <t>Monto2</t>
  </si>
  <si>
    <t>Terceros</t>
  </si>
  <si>
    <t>Padre</t>
  </si>
  <si>
    <t>Esposa/Hermanos</t>
  </si>
  <si>
    <t>Hermanos</t>
  </si>
  <si>
    <t>Compañera de vida</t>
  </si>
  <si>
    <t>Esposa /Hijos</t>
  </si>
  <si>
    <t>Cantidad</t>
  </si>
  <si>
    <t>Rango de edad</t>
  </si>
  <si>
    <t>hombres</t>
  </si>
  <si>
    <t>52-72</t>
  </si>
  <si>
    <t>63-71</t>
  </si>
  <si>
    <t>59-62</t>
  </si>
  <si>
    <t>68-70</t>
  </si>
  <si>
    <t>INFORME TURISMO MAGISTERIAL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</si>
</sst>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RD$&quot;#,##0.00_);\(&quot;RD$&quot;#,##0.00\)"/>
    <numFmt numFmtId="43" formatCode="_(* #,##0.00_);_(* \(#,##0.00\);_(* &quot;-&quot;??_);_(@_)"/>
    <numFmt numFmtId="164" formatCode="&quot;RD$&quot;#,##0.00"/>
    <numFmt numFmtId="165" formatCode="_([$€]* #,##0.00_);_([$€]* \(#,##0.00\);_([$€]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8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000080"/>
      <name val="Times New Roman"/>
      <family val="1"/>
    </font>
    <font>
      <sz val="10"/>
      <color rgb="FF080000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1F497D"/>
      <name val="Calibri"/>
      <family val="2"/>
      <scheme val="minor"/>
    </font>
    <font>
      <b/>
      <sz val="11"/>
      <color theme="0"/>
      <name val="Calibri"/>
      <family val="2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B7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9" fillId="0" borderId="0"/>
    <xf numFmtId="43" fontId="17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46">
    <xf numFmtId="0" fontId="0" fillId="0" borderId="0" xfId="0"/>
    <xf numFmtId="0" fontId="0" fillId="0" borderId="0" xfId="0" applyFont="1"/>
    <xf numFmtId="0" fontId="2" fillId="0" borderId="0" xfId="0" applyFont="1"/>
    <xf numFmtId="17" fontId="2" fillId="0" borderId="0" xfId="0" quotePrefix="1" applyNumberFormat="1" applyFont="1"/>
    <xf numFmtId="0" fontId="3" fillId="0" borderId="0" xfId="0" applyFont="1" applyFill="1" applyBorder="1" applyAlignment="1"/>
    <xf numFmtId="0" fontId="3" fillId="0" borderId="0" xfId="0" applyFont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3" fontId="0" fillId="0" borderId="0" xfId="0" applyNumberFormat="1" applyFont="1" applyFill="1" applyBorder="1" applyAlignment="1"/>
    <xf numFmtId="3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3" fontId="0" fillId="0" borderId="0" xfId="0" applyNumberFormat="1" applyFont="1" applyFill="1" applyBorder="1"/>
    <xf numFmtId="0" fontId="1" fillId="7" borderId="5" xfId="0" applyFont="1" applyFill="1" applyBorder="1" applyAlignment="1">
      <alignment horizontal="left"/>
    </xf>
    <xf numFmtId="3" fontId="1" fillId="7" borderId="4" xfId="0" applyNumberFormat="1" applyFont="1" applyFill="1" applyBorder="1"/>
    <xf numFmtId="0" fontId="1" fillId="0" borderId="4" xfId="0" applyFont="1" applyFill="1" applyBorder="1" applyAlignment="1">
      <alignment horizontal="right"/>
    </xf>
    <xf numFmtId="3" fontId="1" fillId="2" borderId="4" xfId="0" applyNumberFormat="1" applyFont="1" applyFill="1" applyBorder="1"/>
    <xf numFmtId="3" fontId="1" fillId="0" borderId="0" xfId="0" applyNumberFormat="1" applyFont="1" applyFill="1" applyBorder="1"/>
    <xf numFmtId="3" fontId="1" fillId="3" borderId="4" xfId="0" applyNumberFormat="1" applyFont="1" applyFill="1" applyBorder="1"/>
    <xf numFmtId="0" fontId="1" fillId="0" borderId="0" xfId="0" applyFont="1" applyFill="1" applyBorder="1"/>
    <xf numFmtId="3" fontId="0" fillId="0" borderId="4" xfId="0" applyNumberFormat="1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0" xfId="0" applyFont="1" applyBorder="1"/>
    <xf numFmtId="0" fontId="0" fillId="0" borderId="9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9" xfId="0" applyFont="1" applyBorder="1"/>
    <xf numFmtId="3" fontId="1" fillId="9" borderId="4" xfId="0" applyNumberFormat="1" applyFont="1" applyFill="1" applyBorder="1"/>
    <xf numFmtId="0" fontId="0" fillId="0" borderId="13" xfId="0" applyFont="1" applyBorder="1"/>
    <xf numFmtId="0" fontId="0" fillId="0" borderId="14" xfId="0" applyFont="1" applyBorder="1"/>
    <xf numFmtId="3" fontId="0" fillId="0" borderId="15" xfId="0" applyNumberFormat="1" applyFont="1" applyFill="1" applyBorder="1" applyAlignment="1"/>
    <xf numFmtId="0" fontId="0" fillId="0" borderId="0" xfId="0" applyFont="1" applyFill="1" applyBorder="1" applyAlignment="1"/>
    <xf numFmtId="3" fontId="1" fillId="7" borderId="16" xfId="0" applyNumberFormat="1" applyFont="1" applyFill="1" applyBorder="1"/>
    <xf numFmtId="3" fontId="1" fillId="4" borderId="4" xfId="0" applyNumberFormat="1" applyFont="1" applyFill="1" applyBorder="1"/>
    <xf numFmtId="0" fontId="1" fillId="7" borderId="4" xfId="0" applyFont="1" applyFill="1" applyBorder="1"/>
    <xf numFmtId="0" fontId="0" fillId="0" borderId="4" xfId="0" applyFont="1" applyFill="1" applyBorder="1"/>
    <xf numFmtId="0" fontId="1" fillId="7" borderId="4" xfId="0" applyFont="1" applyFill="1" applyBorder="1" applyAlignment="1">
      <alignment horizontal="left"/>
    </xf>
    <xf numFmtId="0" fontId="0" fillId="7" borderId="4" xfId="0" applyFont="1" applyFill="1" applyBorder="1"/>
    <xf numFmtId="0" fontId="1" fillId="0" borderId="17" xfId="0" applyFont="1" applyFill="1" applyBorder="1" applyAlignment="1">
      <alignment horizontal="right"/>
    </xf>
    <xf numFmtId="3" fontId="1" fillId="2" borderId="17" xfId="0" applyNumberFormat="1" applyFont="1" applyFill="1" applyBorder="1"/>
    <xf numFmtId="0" fontId="3" fillId="9" borderId="1" xfId="0" applyFont="1" applyFill="1" applyBorder="1" applyAlignment="1"/>
    <xf numFmtId="0" fontId="3" fillId="9" borderId="2" xfId="0" applyFont="1" applyFill="1" applyBorder="1" applyAlignment="1"/>
    <xf numFmtId="0" fontId="3" fillId="9" borderId="3" xfId="0" applyFont="1" applyFill="1" applyBorder="1" applyAlignment="1"/>
    <xf numFmtId="0" fontId="0" fillId="0" borderId="0" xfId="0" applyFont="1" applyFill="1" applyBorder="1"/>
    <xf numFmtId="0" fontId="1" fillId="0" borderId="4" xfId="0" applyFont="1" applyBorder="1"/>
    <xf numFmtId="0" fontId="1" fillId="0" borderId="9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 vertical="center" wrapText="1"/>
    </xf>
    <xf numFmtId="3" fontId="0" fillId="0" borderId="4" xfId="0" applyNumberFormat="1" applyFont="1" applyBorder="1"/>
    <xf numFmtId="0" fontId="0" fillId="0" borderId="4" xfId="0" applyFont="1" applyBorder="1"/>
    <xf numFmtId="3" fontId="0" fillId="0" borderId="0" xfId="0" applyNumberFormat="1" applyFont="1"/>
    <xf numFmtId="0" fontId="0" fillId="0" borderId="0" xfId="0" applyFont="1" applyBorder="1"/>
    <xf numFmtId="0" fontId="0" fillId="0" borderId="0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3" fontId="0" fillId="0" borderId="4" xfId="0" applyNumberFormat="1" applyBorder="1"/>
    <xf numFmtId="0" fontId="0" fillId="0" borderId="4" xfId="0" applyBorder="1"/>
    <xf numFmtId="3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3" fontId="1" fillId="0" borderId="0" xfId="0" applyNumberFormat="1" applyFont="1" applyBorder="1"/>
    <xf numFmtId="3" fontId="1" fillId="0" borderId="18" xfId="0" applyNumberFormat="1" applyFont="1" applyFill="1" applyBorder="1"/>
    <xf numFmtId="3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5" fillId="12" borderId="19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/>
    </xf>
    <xf numFmtId="3" fontId="7" fillId="14" borderId="4" xfId="0" applyNumberFormat="1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5" fillId="12" borderId="25" xfId="0" applyFont="1" applyFill="1" applyBorder="1" applyAlignment="1">
      <alignment vertical="center" wrapText="1"/>
    </xf>
    <xf numFmtId="0" fontId="5" fillId="12" borderId="26" xfId="0" applyFont="1" applyFill="1" applyBorder="1" applyAlignment="1">
      <alignment vertical="center" wrapText="1"/>
    </xf>
    <xf numFmtId="0" fontId="5" fillId="12" borderId="27" xfId="0" applyFont="1" applyFill="1" applyBorder="1" applyAlignment="1">
      <alignment vertical="center" wrapText="1"/>
    </xf>
    <xf numFmtId="0" fontId="7" fillId="14" borderId="28" xfId="0" applyFont="1" applyFill="1" applyBorder="1" applyAlignment="1">
      <alignment horizontal="center" vertical="center" wrapText="1"/>
    </xf>
    <xf numFmtId="0" fontId="7" fillId="14" borderId="29" xfId="0" applyFont="1" applyFill="1" applyBorder="1" applyAlignment="1">
      <alignment horizontal="center" vertical="center"/>
    </xf>
    <xf numFmtId="0" fontId="7" fillId="14" borderId="28" xfId="0" applyFont="1" applyFill="1" applyBorder="1" applyAlignment="1">
      <alignment horizontal="center" vertical="center"/>
    </xf>
    <xf numFmtId="3" fontId="7" fillId="14" borderId="29" xfId="0" applyNumberFormat="1" applyFont="1" applyFill="1" applyBorder="1" applyAlignment="1">
      <alignment horizontal="center" vertical="center"/>
    </xf>
    <xf numFmtId="0" fontId="7" fillId="14" borderId="31" xfId="0" applyFont="1" applyFill="1" applyBorder="1" applyAlignment="1">
      <alignment horizontal="center" vertical="center"/>
    </xf>
    <xf numFmtId="0" fontId="7" fillId="14" borderId="32" xfId="0" applyFont="1" applyFill="1" applyBorder="1" applyAlignment="1">
      <alignment horizontal="center" vertical="center"/>
    </xf>
    <xf numFmtId="0" fontId="7" fillId="14" borderId="33" xfId="0" applyFont="1" applyFill="1" applyBorder="1" applyAlignment="1">
      <alignment horizontal="center" vertical="center"/>
    </xf>
    <xf numFmtId="0" fontId="5" fillId="12" borderId="25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3" fontId="5" fillId="12" borderId="32" xfId="0" applyNumberFormat="1" applyFont="1" applyFill="1" applyBorder="1" applyAlignment="1">
      <alignment horizontal="center" vertical="center" wrapText="1"/>
    </xf>
    <xf numFmtId="3" fontId="5" fillId="12" borderId="33" xfId="0" applyNumberFormat="1" applyFont="1" applyFill="1" applyBorder="1" applyAlignment="1">
      <alignment horizontal="center" vertical="center" wrapText="1"/>
    </xf>
    <xf numFmtId="0" fontId="5" fillId="12" borderId="34" xfId="0" applyFont="1" applyFill="1" applyBorder="1" applyAlignment="1">
      <alignment horizontal="center" vertical="center" wrapText="1"/>
    </xf>
    <xf numFmtId="3" fontId="5" fillId="12" borderId="35" xfId="0" applyNumberFormat="1" applyFont="1" applyFill="1" applyBorder="1" applyAlignment="1">
      <alignment horizontal="center" vertical="center" wrapText="1"/>
    </xf>
    <xf numFmtId="3" fontId="5" fillId="12" borderId="36" xfId="0" applyNumberFormat="1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3" fontId="5" fillId="12" borderId="17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49" fontId="12" fillId="0" borderId="17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1" fillId="0" borderId="0" xfId="0" applyFont="1" applyAlignment="1"/>
    <xf numFmtId="7" fontId="1" fillId="0" borderId="21" xfId="0" applyNumberFormat="1" applyFont="1" applyBorder="1"/>
    <xf numFmtId="0" fontId="13" fillId="0" borderId="0" xfId="0" applyFont="1" applyAlignment="1"/>
    <xf numFmtId="0" fontId="0" fillId="0" borderId="0" xfId="0" applyFont="1" applyAlignment="1"/>
    <xf numFmtId="0" fontId="0" fillId="12" borderId="0" xfId="0" applyFill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4" fontId="14" fillId="0" borderId="4" xfId="0" applyNumberFormat="1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4" fontId="14" fillId="0" borderId="29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4" fontId="14" fillId="0" borderId="16" xfId="0" applyNumberFormat="1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/>
    </xf>
    <xf numFmtId="4" fontId="14" fillId="0" borderId="30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4" fontId="14" fillId="0" borderId="23" xfId="0" applyNumberFormat="1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4" fontId="12" fillId="0" borderId="17" xfId="0" applyNumberFormat="1" applyFont="1" applyBorder="1" applyAlignment="1">
      <alignment horizontal="center" vertical="center"/>
    </xf>
    <xf numFmtId="7" fontId="12" fillId="0" borderId="17" xfId="0" applyNumberFormat="1" applyFont="1" applyBorder="1" applyAlignment="1">
      <alignment horizontal="center" vertical="center"/>
    </xf>
    <xf numFmtId="0" fontId="15" fillId="12" borderId="22" xfId="0" applyFont="1" applyFill="1" applyBorder="1" applyAlignment="1">
      <alignment horizontal="center" vertical="center"/>
    </xf>
    <xf numFmtId="0" fontId="15" fillId="12" borderId="23" xfId="0" applyFont="1" applyFill="1" applyBorder="1" applyAlignment="1">
      <alignment horizontal="center" vertical="center"/>
    </xf>
    <xf numFmtId="0" fontId="15" fillId="12" borderId="39" xfId="0" applyFont="1" applyFill="1" applyBorder="1" applyAlignment="1">
      <alignment horizontal="center" vertical="center"/>
    </xf>
    <xf numFmtId="0" fontId="15" fillId="12" borderId="24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vertical="center"/>
    </xf>
    <xf numFmtId="0" fontId="5" fillId="12" borderId="17" xfId="0" applyFont="1" applyFill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/>
    </xf>
    <xf numFmtId="164" fontId="16" fillId="0" borderId="40" xfId="0" applyNumberFormat="1" applyFont="1" applyBorder="1" applyAlignment="1">
      <alignment vertical="center"/>
    </xf>
    <xf numFmtId="0" fontId="0" fillId="0" borderId="41" xfId="0" applyBorder="1" applyAlignment="1">
      <alignment horizontal="center"/>
    </xf>
    <xf numFmtId="4" fontId="0" fillId="0" borderId="42" xfId="0" applyNumberFormat="1" applyBorder="1" applyAlignment="1">
      <alignment horizontal="right"/>
    </xf>
    <xf numFmtId="0" fontId="0" fillId="0" borderId="5" xfId="0" applyBorder="1"/>
    <xf numFmtId="164" fontId="0" fillId="0" borderId="4" xfId="0" applyNumberFormat="1" applyBorder="1" applyAlignment="1">
      <alignment horizontal="right"/>
    </xf>
    <xf numFmtId="164" fontId="0" fillId="0" borderId="4" xfId="0" applyNumberFormat="1" applyBorder="1"/>
    <xf numFmtId="0" fontId="0" fillId="0" borderId="5" xfId="0" applyBorder="1" applyAlignment="1">
      <alignment horizontal="center"/>
    </xf>
    <xf numFmtId="164" fontId="0" fillId="0" borderId="0" xfId="0" applyNumberFormat="1"/>
    <xf numFmtId="49" fontId="12" fillId="13" borderId="4" xfId="0" applyNumberFormat="1" applyFont="1" applyFill="1" applyBorder="1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0" fillId="13" borderId="0" xfId="0" applyFill="1"/>
    <xf numFmtId="164" fontId="0" fillId="0" borderId="4" xfId="0" applyNumberFormat="1" applyBorder="1" applyAlignment="1">
      <alignment horizontal="center"/>
    </xf>
    <xf numFmtId="0" fontId="0" fillId="13" borderId="4" xfId="0" applyFill="1" applyBorder="1" applyAlignment="1">
      <alignment horizontal="center"/>
    </xf>
    <xf numFmtId="164" fontId="0" fillId="13" borderId="4" xfId="0" applyNumberFormat="1" applyFill="1" applyBorder="1" applyAlignment="1">
      <alignment horizontal="center"/>
    </xf>
    <xf numFmtId="0" fontId="20" fillId="13" borderId="4" xfId="0" applyFont="1" applyFill="1" applyBorder="1" applyAlignment="1" applyProtection="1">
      <alignment horizontal="center" vertical="center" wrapText="1"/>
      <protection hidden="1"/>
    </xf>
    <xf numFmtId="0" fontId="20" fillId="13" borderId="4" xfId="0" applyFont="1" applyFill="1" applyBorder="1" applyAlignment="1" applyProtection="1">
      <alignment horizontal="left" vertical="center" wrapText="1"/>
      <protection hidden="1"/>
    </xf>
    <xf numFmtId="0" fontId="21" fillId="13" borderId="4" xfId="0" applyFont="1" applyFill="1" applyBorder="1" applyAlignment="1" applyProtection="1">
      <alignment horizontal="center" vertical="center" wrapText="1"/>
      <protection hidden="1"/>
    </xf>
    <xf numFmtId="0" fontId="21" fillId="13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Border="1" applyAlignment="1">
      <alignment horizontal="left"/>
    </xf>
    <xf numFmtId="0" fontId="0" fillId="13" borderId="4" xfId="0" applyFill="1" applyBorder="1" applyAlignment="1">
      <alignment horizontal="left"/>
    </xf>
    <xf numFmtId="0" fontId="20" fillId="13" borderId="16" xfId="0" applyFont="1" applyFill="1" applyBorder="1" applyAlignment="1" applyProtection="1">
      <alignment horizontal="center" vertical="center" wrapText="1"/>
      <protection hidden="1"/>
    </xf>
    <xf numFmtId="0" fontId="16" fillId="13" borderId="4" xfId="0" applyFont="1" applyFill="1" applyBorder="1" applyAlignment="1">
      <alignment horizontal="center"/>
    </xf>
    <xf numFmtId="164" fontId="16" fillId="13" borderId="4" xfId="0" applyNumberFormat="1" applyFont="1" applyFill="1" applyBorder="1" applyAlignment="1">
      <alignment horizontal="center"/>
    </xf>
    <xf numFmtId="0" fontId="0" fillId="0" borderId="17" xfId="0" applyBorder="1"/>
    <xf numFmtId="0" fontId="0" fillId="13" borderId="0" xfId="0" applyFill="1" applyAlignment="1">
      <alignment horizontal="center" vertical="center"/>
    </xf>
    <xf numFmtId="3" fontId="0" fillId="0" borderId="0" xfId="0" applyNumberFormat="1"/>
    <xf numFmtId="0" fontId="22" fillId="14" borderId="15" xfId="0" applyFont="1" applyFill="1" applyBorder="1" applyAlignment="1">
      <alignment horizontal="center" vertical="center" wrapText="1"/>
    </xf>
    <xf numFmtId="0" fontId="23" fillId="14" borderId="43" xfId="0" applyFont="1" applyFill="1" applyBorder="1" applyAlignment="1">
      <alignment vertical="center"/>
    </xf>
    <xf numFmtId="0" fontId="23" fillId="14" borderId="15" xfId="0" applyFont="1" applyFill="1" applyBorder="1" applyAlignment="1">
      <alignment vertical="center" wrapText="1"/>
    </xf>
    <xf numFmtId="0" fontId="23" fillId="14" borderId="15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center" vertical="center"/>
    </xf>
    <xf numFmtId="0" fontId="24" fillId="14" borderId="15" xfId="0" applyFont="1" applyFill="1" applyBorder="1" applyAlignment="1">
      <alignment vertical="center"/>
    </xf>
    <xf numFmtId="0" fontId="23" fillId="14" borderId="15" xfId="0" applyFont="1" applyFill="1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vertical="center"/>
    </xf>
    <xf numFmtId="0" fontId="25" fillId="14" borderId="43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164" fontId="23" fillId="14" borderId="15" xfId="0" applyNumberFormat="1" applyFont="1" applyFill="1" applyBorder="1" applyAlignment="1">
      <alignment vertical="center" wrapText="1"/>
    </xf>
    <xf numFmtId="0" fontId="25" fillId="14" borderId="15" xfId="0" applyFont="1" applyFill="1" applyBorder="1" applyAlignment="1">
      <alignment horizontal="center" vertical="center"/>
    </xf>
    <xf numFmtId="1" fontId="23" fillId="14" borderId="15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/>
    </xf>
    <xf numFmtId="3" fontId="1" fillId="7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3" fontId="1" fillId="8" borderId="3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3" fontId="1" fillId="11" borderId="4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10" borderId="1" xfId="0" applyNumberFormat="1" applyFont="1" applyFill="1" applyBorder="1" applyAlignment="1">
      <alignment horizontal="center"/>
    </xf>
    <xf numFmtId="3" fontId="1" fillId="10" borderId="3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9" borderId="19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5" fillId="12" borderId="47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46" xfId="0" applyFont="1" applyFill="1" applyBorder="1" applyAlignment="1">
      <alignment horizontal="center" vertical="center" wrapText="1"/>
    </xf>
    <xf numFmtId="0" fontId="5" fillId="12" borderId="19" xfId="0" applyFont="1" applyFill="1" applyBorder="1" applyAlignment="1">
      <alignment horizontal="center" vertical="center" wrapText="1"/>
    </xf>
    <xf numFmtId="0" fontId="27" fillId="12" borderId="37" xfId="0" applyFont="1" applyFill="1" applyBorder="1" applyAlignment="1">
      <alignment horizontal="center" vertical="center" wrapText="1"/>
    </xf>
    <xf numFmtId="0" fontId="27" fillId="12" borderId="21" xfId="0" applyFont="1" applyFill="1" applyBorder="1" applyAlignment="1">
      <alignment horizontal="center" vertical="center" wrapText="1"/>
    </xf>
    <xf numFmtId="0" fontId="27" fillId="12" borderId="44" xfId="0" applyFont="1" applyFill="1" applyBorder="1" applyAlignment="1">
      <alignment horizontal="center" vertical="center" wrapText="1"/>
    </xf>
    <xf numFmtId="0" fontId="27" fillId="12" borderId="45" xfId="0" applyFont="1" applyFill="1" applyBorder="1" applyAlignment="1">
      <alignment horizontal="center" vertical="center" wrapText="1"/>
    </xf>
    <xf numFmtId="0" fontId="27" fillId="12" borderId="11" xfId="0" applyFont="1" applyFill="1" applyBorder="1" applyAlignment="1">
      <alignment horizontal="center" vertical="center" wrapText="1"/>
    </xf>
    <xf numFmtId="0" fontId="27" fillId="12" borderId="4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</cellXfs>
  <cellStyles count="21">
    <cellStyle name="Comma 2" xfId="6"/>
    <cellStyle name="Comma 2 2" xfId="2"/>
    <cellStyle name="Euro" xfId="7"/>
    <cellStyle name="Euro 2" xfId="8"/>
    <cellStyle name="Euro 2 2" xfId="9"/>
    <cellStyle name="Millares 2" xfId="3"/>
    <cellStyle name="Millares 2 2" xfId="10"/>
    <cellStyle name="Millares 2 2 2" xfId="11"/>
    <cellStyle name="Millares 3" xfId="19"/>
    <cellStyle name="Normal" xfId="0" builtinId="0"/>
    <cellStyle name="Normal 2" xfId="12"/>
    <cellStyle name="Normal 2 2" xfId="4"/>
    <cellStyle name="Normal 2 3" xfId="18"/>
    <cellStyle name="Normal 2 4" xfId="20"/>
    <cellStyle name="Normal 3" xfId="1"/>
    <cellStyle name="Normal 3 2" xfId="13"/>
    <cellStyle name="Normal 3 2 2" xfId="5"/>
    <cellStyle name="Normal 5" xfId="14"/>
    <cellStyle name="Porcentual 2" xfId="15"/>
    <cellStyle name="Porcentual 2 2" xfId="16"/>
    <cellStyle name="Porcentual 2 2 2" xfId="17"/>
  </cellStyles>
  <dxfs count="1">
    <dxf>
      <fill>
        <patternFill patternType="solid">
          <fgColor indexed="64"/>
          <bgColor rgb="FF003B76"/>
        </patternFill>
      </fill>
    </dxf>
  </dxfs>
  <tableStyles count="0" defaultTableStyle="TableStyleMedium2" defaultPivotStyle="PivotStyleLight16"/>
  <colors>
    <mruColors>
      <color rgb="FF003B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4" displayName="Tabla14" ref="A4:F1048451" totalsRowShown="0" headerRowDxfId="0">
  <autoFilter ref="A4:F1048451"/>
  <tableColumns count="6">
    <tableColumn id="2" name="Mes"/>
    <tableColumn id="4" name="sexo del fallecido"/>
    <tableColumn id="7" name="Causa de Fallecimiento"/>
    <tableColumn id="8" name="Cantidad de beneficiarios"/>
    <tableColumn id="5" name="parentesco del beneficiario"/>
    <tableColumn id="1" name="Monto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showGridLines="0" tabSelected="1" workbookViewId="0">
      <selection activeCell="V36" sqref="V36"/>
    </sheetView>
  </sheetViews>
  <sheetFormatPr baseColWidth="10" defaultColWidth="11.42578125" defaultRowHeight="15" x14ac:dyDescent="0.25"/>
  <cols>
    <col min="1" max="1" width="17" style="1" bestFit="1" customWidth="1"/>
    <col min="2" max="3" width="9" style="1" customWidth="1"/>
    <col min="4" max="4" width="14.140625" style="1" customWidth="1"/>
    <col min="5" max="5" width="11.42578125" style="1"/>
    <col min="6" max="6" width="7.140625" style="1" customWidth="1"/>
    <col min="7" max="7" width="17" style="1" customWidth="1"/>
    <col min="8" max="8" width="9" style="1" bestFit="1" customWidth="1"/>
    <col min="9" max="9" width="8.42578125" style="1" bestFit="1" customWidth="1"/>
    <col min="10" max="10" width="14" style="1" customWidth="1"/>
    <col min="11" max="11" width="9" style="1" bestFit="1" customWidth="1"/>
    <col min="12" max="12" width="7.140625" style="1" customWidth="1"/>
    <col min="13" max="13" width="17.28515625" style="1" customWidth="1"/>
    <col min="14" max="15" width="9" style="1" customWidth="1"/>
    <col min="16" max="16" width="12.28515625" style="1" customWidth="1"/>
    <col min="17" max="17" width="9" style="1" customWidth="1"/>
    <col min="18" max="18" width="16.28515625" style="1" customWidth="1"/>
    <col min="19" max="16384" width="11.42578125" style="1"/>
  </cols>
  <sheetData>
    <row r="2" spans="1:17" ht="18.75" x14ac:dyDescent="0.3">
      <c r="D2" s="2" t="s">
        <v>0</v>
      </c>
      <c r="E2"/>
      <c r="F2"/>
      <c r="G2"/>
      <c r="H2"/>
      <c r="I2"/>
      <c r="J2"/>
    </row>
    <row r="3" spans="1:17" ht="18.75" x14ac:dyDescent="0.3">
      <c r="D3"/>
      <c r="E3"/>
      <c r="F3"/>
      <c r="G3" s="3" t="s">
        <v>102</v>
      </c>
      <c r="H3"/>
      <c r="I3"/>
      <c r="J3"/>
    </row>
    <row r="6" spans="1:17" x14ac:dyDescent="0.25">
      <c r="B6" s="186" t="s">
        <v>1</v>
      </c>
      <c r="C6" s="187"/>
      <c r="D6" s="187"/>
      <c r="E6" s="188"/>
      <c r="H6" s="189" t="s">
        <v>2</v>
      </c>
      <c r="I6" s="190"/>
      <c r="J6" s="190"/>
      <c r="K6" s="191"/>
      <c r="L6" s="4"/>
      <c r="M6" s="5"/>
      <c r="N6" s="192" t="s">
        <v>3</v>
      </c>
      <c r="O6" s="193"/>
      <c r="P6" s="193"/>
      <c r="Q6" s="194"/>
    </row>
    <row r="7" spans="1:17" s="10" customFormat="1" ht="30" x14ac:dyDescent="0.25">
      <c r="A7" s="6" t="s">
        <v>4</v>
      </c>
      <c r="B7" s="7" t="s">
        <v>5</v>
      </c>
      <c r="C7" s="7" t="s">
        <v>6</v>
      </c>
      <c r="D7" s="8" t="s">
        <v>7</v>
      </c>
      <c r="E7" s="9" t="s">
        <v>8</v>
      </c>
      <c r="G7" s="11" t="s">
        <v>4</v>
      </c>
      <c r="H7" s="12" t="s">
        <v>5</v>
      </c>
      <c r="I7" s="12" t="s">
        <v>6</v>
      </c>
      <c r="J7" s="8" t="s">
        <v>7</v>
      </c>
      <c r="K7" s="9" t="s">
        <v>8</v>
      </c>
      <c r="L7" s="13"/>
      <c r="M7" s="11" t="s">
        <v>4</v>
      </c>
      <c r="N7" s="9" t="s">
        <v>5</v>
      </c>
      <c r="O7" s="9" t="s">
        <v>6</v>
      </c>
      <c r="P7" s="8" t="s">
        <v>7</v>
      </c>
      <c r="Q7" s="9" t="s">
        <v>8</v>
      </c>
    </row>
    <row r="8" spans="1:17" x14ac:dyDescent="0.25">
      <c r="A8" s="14" t="s">
        <v>9</v>
      </c>
      <c r="B8" s="195" t="s">
        <v>10</v>
      </c>
      <c r="C8" s="196"/>
      <c r="D8" s="196"/>
      <c r="E8" s="197"/>
      <c r="G8" s="14" t="s">
        <v>9</v>
      </c>
      <c r="H8" s="198" t="s">
        <v>10</v>
      </c>
      <c r="I8" s="199"/>
      <c r="J8" s="199"/>
      <c r="K8" s="200"/>
      <c r="L8" s="15"/>
      <c r="M8" s="14" t="s">
        <v>9</v>
      </c>
      <c r="N8" s="63">
        <v>0</v>
      </c>
      <c r="O8" s="63">
        <v>10</v>
      </c>
      <c r="P8" s="63">
        <v>196222.64000000004</v>
      </c>
      <c r="Q8" s="69">
        <v>1</v>
      </c>
    </row>
    <row r="9" spans="1:17" x14ac:dyDescent="0.25">
      <c r="A9" s="14" t="s">
        <v>11</v>
      </c>
      <c r="B9" s="63">
        <v>787</v>
      </c>
      <c r="C9" s="64">
        <v>2167</v>
      </c>
      <c r="D9" s="63">
        <v>179642970</v>
      </c>
      <c r="E9" s="16">
        <v>1</v>
      </c>
      <c r="G9" s="14" t="s">
        <v>11</v>
      </c>
      <c r="H9" s="63">
        <v>185</v>
      </c>
      <c r="I9" s="63">
        <v>315</v>
      </c>
      <c r="J9" s="63">
        <v>21480122.340000004</v>
      </c>
      <c r="K9" s="17">
        <v>1</v>
      </c>
      <c r="L9" s="18"/>
      <c r="M9" s="14" t="s">
        <v>9</v>
      </c>
      <c r="N9" s="63">
        <v>0</v>
      </c>
      <c r="O9" s="63">
        <v>1</v>
      </c>
      <c r="P9" s="63">
        <v>14215.96</v>
      </c>
      <c r="Q9" s="70">
        <v>2</v>
      </c>
    </row>
    <row r="10" spans="1:17" x14ac:dyDescent="0.25">
      <c r="A10" s="14" t="s">
        <v>11</v>
      </c>
      <c r="B10" s="63">
        <v>1723</v>
      </c>
      <c r="C10" s="63">
        <v>4104</v>
      </c>
      <c r="D10" s="63">
        <v>348816301</v>
      </c>
      <c r="E10" s="16">
        <v>2</v>
      </c>
      <c r="G10" s="14" t="s">
        <v>11</v>
      </c>
      <c r="H10" s="63">
        <v>383</v>
      </c>
      <c r="I10" s="63">
        <v>600</v>
      </c>
      <c r="J10" s="63">
        <v>42980979</v>
      </c>
      <c r="K10" s="17">
        <v>2</v>
      </c>
      <c r="L10" s="18"/>
      <c r="M10" s="14" t="s">
        <v>9</v>
      </c>
      <c r="N10" s="63">
        <v>3</v>
      </c>
      <c r="O10" s="63">
        <v>12</v>
      </c>
      <c r="P10" s="63">
        <v>240021.00000000003</v>
      </c>
      <c r="Q10" s="70">
        <v>3</v>
      </c>
    </row>
    <row r="11" spans="1:17" x14ac:dyDescent="0.25">
      <c r="A11" s="14" t="s">
        <v>11</v>
      </c>
      <c r="B11" s="63">
        <v>1256</v>
      </c>
      <c r="C11" s="63">
        <v>3917</v>
      </c>
      <c r="D11" s="63">
        <v>310677098</v>
      </c>
      <c r="E11" s="16">
        <v>3</v>
      </c>
      <c r="G11" s="14" t="s">
        <v>11</v>
      </c>
      <c r="H11" s="63">
        <v>292</v>
      </c>
      <c r="I11" s="63">
        <v>597</v>
      </c>
      <c r="J11" s="63">
        <v>35917668</v>
      </c>
      <c r="K11" s="17">
        <v>3</v>
      </c>
      <c r="L11" s="18"/>
      <c r="M11" s="14" t="s">
        <v>9</v>
      </c>
      <c r="N11" s="63">
        <v>6</v>
      </c>
      <c r="O11" s="63">
        <v>31</v>
      </c>
      <c r="P11" s="63">
        <v>782308</v>
      </c>
      <c r="Q11" s="70">
        <v>4</v>
      </c>
    </row>
    <row r="12" spans="1:17" x14ac:dyDescent="0.25">
      <c r="A12" s="14" t="s">
        <v>11</v>
      </c>
      <c r="B12" s="63">
        <v>1101</v>
      </c>
      <c r="C12" s="63">
        <v>5051</v>
      </c>
      <c r="D12" s="63">
        <v>362586528</v>
      </c>
      <c r="E12" s="16">
        <v>4</v>
      </c>
      <c r="G12" s="14" t="s">
        <v>11</v>
      </c>
      <c r="H12" s="63">
        <v>281</v>
      </c>
      <c r="I12" s="63">
        <v>546</v>
      </c>
      <c r="J12" s="63">
        <v>35389160</v>
      </c>
      <c r="K12" s="17">
        <v>4</v>
      </c>
      <c r="L12" s="18"/>
      <c r="M12" s="14" t="s">
        <v>9</v>
      </c>
      <c r="N12" s="63">
        <v>0</v>
      </c>
      <c r="O12" s="63">
        <v>15</v>
      </c>
      <c r="P12" s="63">
        <v>396639.30000000005</v>
      </c>
      <c r="Q12" s="70">
        <v>5</v>
      </c>
    </row>
    <row r="13" spans="1:17" x14ac:dyDescent="0.25">
      <c r="A13" s="14" t="s">
        <v>11</v>
      </c>
      <c r="B13" s="63">
        <v>1270</v>
      </c>
      <c r="C13" s="63">
        <v>5538</v>
      </c>
      <c r="D13" s="63">
        <v>401106221</v>
      </c>
      <c r="E13" s="16">
        <v>5</v>
      </c>
      <c r="G13" s="14" t="s">
        <v>11</v>
      </c>
      <c r="H13" s="63">
        <v>250</v>
      </c>
      <c r="I13" s="63">
        <v>658</v>
      </c>
      <c r="J13" s="63">
        <v>39015195</v>
      </c>
      <c r="K13" s="17">
        <v>5</v>
      </c>
      <c r="L13" s="18"/>
      <c r="M13" s="14" t="s">
        <v>9</v>
      </c>
      <c r="N13" s="63">
        <v>4</v>
      </c>
      <c r="O13" s="63">
        <v>34</v>
      </c>
      <c r="P13" s="63">
        <v>699031</v>
      </c>
      <c r="Q13" s="70">
        <v>6</v>
      </c>
    </row>
    <row r="14" spans="1:17" x14ac:dyDescent="0.25">
      <c r="A14" s="14" t="s">
        <v>11</v>
      </c>
      <c r="B14" s="63">
        <v>1585</v>
      </c>
      <c r="C14" s="63">
        <v>5244</v>
      </c>
      <c r="D14" s="63">
        <v>409537827</v>
      </c>
      <c r="E14" s="16">
        <v>6</v>
      </c>
      <c r="G14" s="14" t="s">
        <v>11</v>
      </c>
      <c r="H14" s="63">
        <v>427</v>
      </c>
      <c r="I14" s="63">
        <v>921</v>
      </c>
      <c r="J14" s="63">
        <v>52594754</v>
      </c>
      <c r="K14" s="17">
        <v>6</v>
      </c>
      <c r="L14" s="18"/>
      <c r="M14" s="14" t="s">
        <v>9</v>
      </c>
      <c r="N14" s="63">
        <v>3</v>
      </c>
      <c r="O14" s="63">
        <v>13</v>
      </c>
      <c r="P14" s="63">
        <v>339377</v>
      </c>
      <c r="Q14" s="70">
        <v>7</v>
      </c>
    </row>
    <row r="15" spans="1:17" x14ac:dyDescent="0.25">
      <c r="A15" s="14" t="s">
        <v>11</v>
      </c>
      <c r="B15" s="63">
        <v>1296</v>
      </c>
      <c r="C15" s="63">
        <v>4786</v>
      </c>
      <c r="D15" s="63">
        <v>368412546</v>
      </c>
      <c r="E15" s="16">
        <v>7</v>
      </c>
      <c r="G15" s="14" t="s">
        <v>11</v>
      </c>
      <c r="H15" s="63">
        <v>351</v>
      </c>
      <c r="I15" s="63">
        <v>951</v>
      </c>
      <c r="J15" s="63">
        <v>53736283</v>
      </c>
      <c r="K15" s="17">
        <v>7</v>
      </c>
      <c r="L15" s="18"/>
      <c r="M15" s="14" t="s">
        <v>9</v>
      </c>
      <c r="N15" s="63">
        <v>3</v>
      </c>
      <c r="O15" s="63">
        <v>46</v>
      </c>
      <c r="P15" s="63">
        <v>1025438</v>
      </c>
      <c r="Q15" s="70">
        <v>8</v>
      </c>
    </row>
    <row r="16" spans="1:17" x14ac:dyDescent="0.25">
      <c r="A16" s="14" t="s">
        <v>11</v>
      </c>
      <c r="B16" s="63">
        <v>1859</v>
      </c>
      <c r="C16" s="63">
        <v>5919</v>
      </c>
      <c r="D16" s="63">
        <v>460169265</v>
      </c>
      <c r="E16" s="16">
        <v>8</v>
      </c>
      <c r="G16" s="14" t="s">
        <v>11</v>
      </c>
      <c r="H16" s="63">
        <v>504</v>
      </c>
      <c r="I16" s="63">
        <v>895</v>
      </c>
      <c r="J16" s="63">
        <v>57415313</v>
      </c>
      <c r="K16" s="17">
        <v>8</v>
      </c>
      <c r="L16" s="18"/>
      <c r="M16" s="14" t="s">
        <v>9</v>
      </c>
      <c r="N16" s="63">
        <v>5</v>
      </c>
      <c r="O16" s="63">
        <v>7</v>
      </c>
      <c r="P16" s="63">
        <v>299003</v>
      </c>
      <c r="Q16" s="70">
        <v>9</v>
      </c>
    </row>
    <row r="17" spans="1:17" x14ac:dyDescent="0.25">
      <c r="A17" s="14" t="s">
        <v>11</v>
      </c>
      <c r="B17" s="63">
        <v>720</v>
      </c>
      <c r="C17" s="63">
        <v>2278</v>
      </c>
      <c r="D17" s="63">
        <v>180322926</v>
      </c>
      <c r="E17" s="16">
        <v>9</v>
      </c>
      <c r="G17" s="14" t="s">
        <v>11</v>
      </c>
      <c r="H17" s="63">
        <v>185</v>
      </c>
      <c r="I17" s="63">
        <v>321</v>
      </c>
      <c r="J17" s="63">
        <v>21615734</v>
      </c>
      <c r="K17" s="17">
        <v>9</v>
      </c>
      <c r="L17" s="18"/>
      <c r="M17" s="14" t="s">
        <v>9</v>
      </c>
      <c r="N17" s="63">
        <v>15</v>
      </c>
      <c r="O17" s="63">
        <v>160</v>
      </c>
      <c r="P17" s="63">
        <v>4577804</v>
      </c>
      <c r="Q17" s="70">
        <v>10</v>
      </c>
    </row>
    <row r="18" spans="1:17" x14ac:dyDescent="0.25">
      <c r="A18" s="14" t="s">
        <v>11</v>
      </c>
      <c r="B18" s="63">
        <v>2189</v>
      </c>
      <c r="C18" s="63">
        <v>10385</v>
      </c>
      <c r="D18" s="63">
        <v>771445236</v>
      </c>
      <c r="E18" s="16">
        <v>10</v>
      </c>
      <c r="G18" s="14" t="s">
        <v>11</v>
      </c>
      <c r="H18" s="63">
        <v>635</v>
      </c>
      <c r="I18" s="63">
        <v>1478</v>
      </c>
      <c r="J18" s="63">
        <v>95389702</v>
      </c>
      <c r="K18" s="17">
        <v>10</v>
      </c>
      <c r="L18" s="18"/>
      <c r="M18" s="14" t="s">
        <v>9</v>
      </c>
      <c r="N18" s="63">
        <v>7</v>
      </c>
      <c r="O18" s="63">
        <v>53</v>
      </c>
      <c r="P18" s="63">
        <v>1728188</v>
      </c>
      <c r="Q18" s="70">
        <v>11</v>
      </c>
    </row>
    <row r="19" spans="1:17" x14ac:dyDescent="0.25">
      <c r="A19" s="14" t="s">
        <v>11</v>
      </c>
      <c r="B19" s="63">
        <v>761</v>
      </c>
      <c r="C19" s="63">
        <v>2431</v>
      </c>
      <c r="D19" s="63">
        <v>193310173</v>
      </c>
      <c r="E19" s="16">
        <v>11</v>
      </c>
      <c r="G19" s="14" t="s">
        <v>11</v>
      </c>
      <c r="H19" s="63">
        <v>313</v>
      </c>
      <c r="I19" s="63">
        <v>501</v>
      </c>
      <c r="J19" s="63">
        <v>33658737</v>
      </c>
      <c r="K19" s="17">
        <v>11</v>
      </c>
      <c r="L19" s="18"/>
      <c r="M19" s="14" t="s">
        <v>9</v>
      </c>
      <c r="N19" s="63">
        <v>3</v>
      </c>
      <c r="O19" s="63">
        <v>9</v>
      </c>
      <c r="P19" s="63">
        <v>309835</v>
      </c>
      <c r="Q19" s="70">
        <v>12</v>
      </c>
    </row>
    <row r="20" spans="1:17" x14ac:dyDescent="0.25">
      <c r="A20" s="14" t="s">
        <v>11</v>
      </c>
      <c r="B20" s="63">
        <v>571</v>
      </c>
      <c r="C20" s="63">
        <v>2012</v>
      </c>
      <c r="D20" s="63">
        <v>152657646</v>
      </c>
      <c r="E20" s="16">
        <v>12</v>
      </c>
      <c r="G20" s="14" t="s">
        <v>11</v>
      </c>
      <c r="H20" s="63">
        <v>127</v>
      </c>
      <c r="I20" s="63">
        <v>303</v>
      </c>
      <c r="J20" s="63">
        <v>18673687</v>
      </c>
      <c r="K20" s="17">
        <v>12</v>
      </c>
      <c r="L20" s="18"/>
      <c r="M20" s="14" t="s">
        <v>9</v>
      </c>
      <c r="N20" s="63">
        <v>0</v>
      </c>
      <c r="O20" s="63">
        <v>9</v>
      </c>
      <c r="P20" s="63">
        <v>144664</v>
      </c>
      <c r="Q20" s="70">
        <v>13</v>
      </c>
    </row>
    <row r="21" spans="1:17" x14ac:dyDescent="0.25">
      <c r="A21" s="14" t="s">
        <v>11</v>
      </c>
      <c r="B21" s="63">
        <v>391</v>
      </c>
      <c r="C21" s="63">
        <v>1435</v>
      </c>
      <c r="D21" s="63">
        <v>113324544</v>
      </c>
      <c r="E21" s="16">
        <v>13</v>
      </c>
      <c r="G21" s="14" t="s">
        <v>11</v>
      </c>
      <c r="H21" s="63">
        <v>146</v>
      </c>
      <c r="I21" s="63">
        <v>451</v>
      </c>
      <c r="J21" s="63">
        <v>23651090.529999994</v>
      </c>
      <c r="K21" s="17">
        <v>13</v>
      </c>
      <c r="L21" s="18"/>
      <c r="M21" s="14" t="s">
        <v>9</v>
      </c>
      <c r="N21" s="63">
        <v>1</v>
      </c>
      <c r="O21" s="63">
        <v>4</v>
      </c>
      <c r="P21" s="63">
        <v>135887</v>
      </c>
      <c r="Q21" s="70">
        <v>14</v>
      </c>
    </row>
    <row r="22" spans="1:17" x14ac:dyDescent="0.25">
      <c r="A22" s="14" t="s">
        <v>11</v>
      </c>
      <c r="B22" s="63">
        <v>727</v>
      </c>
      <c r="C22" s="63">
        <v>2441</v>
      </c>
      <c r="D22" s="63">
        <v>192217851</v>
      </c>
      <c r="E22" s="16">
        <v>14</v>
      </c>
      <c r="G22" s="14" t="s">
        <v>11</v>
      </c>
      <c r="H22" s="63">
        <v>207</v>
      </c>
      <c r="I22" s="63">
        <v>397</v>
      </c>
      <c r="J22" s="63">
        <v>27199875</v>
      </c>
      <c r="K22" s="17">
        <v>14</v>
      </c>
      <c r="L22" s="18"/>
      <c r="M22" s="14" t="s">
        <v>9</v>
      </c>
      <c r="N22" s="63">
        <v>18</v>
      </c>
      <c r="O22" s="63">
        <v>161</v>
      </c>
      <c r="P22" s="63">
        <v>4428371</v>
      </c>
      <c r="Q22" s="70">
        <v>15</v>
      </c>
    </row>
    <row r="23" spans="1:17" x14ac:dyDescent="0.25">
      <c r="A23" s="14" t="s">
        <v>11</v>
      </c>
      <c r="B23" s="63">
        <v>1786</v>
      </c>
      <c r="C23" s="63">
        <v>7559</v>
      </c>
      <c r="D23" s="63">
        <v>556129169</v>
      </c>
      <c r="E23" s="16">
        <v>15</v>
      </c>
      <c r="G23" s="14" t="s">
        <v>11</v>
      </c>
      <c r="H23" s="63">
        <v>557</v>
      </c>
      <c r="I23" s="63">
        <v>1542</v>
      </c>
      <c r="J23" s="63">
        <v>78539687</v>
      </c>
      <c r="K23" s="17">
        <v>15</v>
      </c>
      <c r="L23" s="18"/>
      <c r="M23" s="14" t="s">
        <v>9</v>
      </c>
      <c r="N23" s="63">
        <v>3</v>
      </c>
      <c r="O23" s="63">
        <v>21</v>
      </c>
      <c r="P23" s="63">
        <v>435398.03</v>
      </c>
      <c r="Q23" s="70">
        <v>16</v>
      </c>
    </row>
    <row r="24" spans="1:17" x14ac:dyDescent="0.25">
      <c r="A24" s="14" t="s">
        <v>11</v>
      </c>
      <c r="B24" s="63">
        <v>1196</v>
      </c>
      <c r="C24" s="63">
        <v>4521</v>
      </c>
      <c r="D24" s="63">
        <v>348433965</v>
      </c>
      <c r="E24" s="16">
        <v>16</v>
      </c>
      <c r="G24" s="14" t="s">
        <v>11</v>
      </c>
      <c r="H24" s="63">
        <v>198</v>
      </c>
      <c r="I24" s="63">
        <v>492</v>
      </c>
      <c r="J24" s="63">
        <v>28352844</v>
      </c>
      <c r="K24" s="17">
        <v>16</v>
      </c>
      <c r="L24" s="18"/>
      <c r="M24" s="14" t="s">
        <v>9</v>
      </c>
      <c r="N24" s="63">
        <v>2</v>
      </c>
      <c r="O24" s="63">
        <v>8</v>
      </c>
      <c r="P24" s="63">
        <v>339798</v>
      </c>
      <c r="Q24" s="70">
        <v>17</v>
      </c>
    </row>
    <row r="25" spans="1:17" x14ac:dyDescent="0.25">
      <c r="A25" s="14" t="s">
        <v>11</v>
      </c>
      <c r="B25" s="63">
        <v>967</v>
      </c>
      <c r="C25" s="63">
        <v>3148</v>
      </c>
      <c r="D25" s="63">
        <v>245846894</v>
      </c>
      <c r="E25" s="16">
        <v>17</v>
      </c>
      <c r="G25" s="14" t="s">
        <v>11</v>
      </c>
      <c r="H25" s="63">
        <v>166</v>
      </c>
      <c r="I25" s="63">
        <v>266</v>
      </c>
      <c r="J25" s="63">
        <v>19525484</v>
      </c>
      <c r="K25" s="17">
        <v>17</v>
      </c>
      <c r="L25" s="18"/>
      <c r="M25" s="14" t="s">
        <v>9</v>
      </c>
      <c r="N25" s="63">
        <v>0</v>
      </c>
      <c r="O25" s="63">
        <v>2</v>
      </c>
      <c r="P25" s="63">
        <v>26740</v>
      </c>
      <c r="Q25" s="70">
        <v>18</v>
      </c>
    </row>
    <row r="26" spans="1:17" x14ac:dyDescent="0.25">
      <c r="A26" s="14" t="s">
        <v>11</v>
      </c>
      <c r="B26" s="63">
        <v>1066</v>
      </c>
      <c r="C26" s="63">
        <v>2370</v>
      </c>
      <c r="D26" s="63">
        <v>199427876</v>
      </c>
      <c r="E26" s="16">
        <v>18</v>
      </c>
      <c r="G26" s="14" t="s">
        <v>11</v>
      </c>
      <c r="H26" s="63">
        <v>144</v>
      </c>
      <c r="I26" s="63">
        <v>341</v>
      </c>
      <c r="J26" s="63">
        <v>20092057</v>
      </c>
      <c r="K26" s="17">
        <v>18</v>
      </c>
      <c r="L26" s="18"/>
      <c r="M26" s="19" t="s">
        <v>12</v>
      </c>
      <c r="N26" s="20">
        <f>SUM(N8:N25)</f>
        <v>73</v>
      </c>
      <c r="O26" s="20">
        <f>SUM(O8:O25)</f>
        <v>596</v>
      </c>
      <c r="P26" s="20">
        <f>SUM(P8:P25)</f>
        <v>16118940.93</v>
      </c>
    </row>
    <row r="27" spans="1:17" x14ac:dyDescent="0.25">
      <c r="A27" s="42" t="s">
        <v>12</v>
      </c>
      <c r="B27" s="20">
        <f>SUM(B9:B26)</f>
        <v>21251</v>
      </c>
      <c r="C27" s="20">
        <f>SUM(C9:C26)</f>
        <v>75306</v>
      </c>
      <c r="D27" s="20">
        <f>SUM(D9:D26)</f>
        <v>5794065036</v>
      </c>
      <c r="E27" s="51"/>
      <c r="G27" s="21" t="s">
        <v>13</v>
      </c>
      <c r="H27" s="24">
        <f>SUM(H9:H26)</f>
        <v>5351</v>
      </c>
      <c r="I27" s="24">
        <f>SUM(I9:I26)</f>
        <v>11575</v>
      </c>
      <c r="J27" s="24">
        <f>SUM(J9:J26)</f>
        <v>705228371.87</v>
      </c>
      <c r="K27" s="25"/>
      <c r="L27" s="23"/>
      <c r="M27" s="14" t="s">
        <v>11</v>
      </c>
      <c r="N27" s="64">
        <v>45</v>
      </c>
      <c r="O27" s="64">
        <v>53</v>
      </c>
      <c r="P27" s="63">
        <v>2127990.5799999996</v>
      </c>
      <c r="Q27" s="70">
        <v>1</v>
      </c>
    </row>
    <row r="28" spans="1:17" x14ac:dyDescent="0.25">
      <c r="A28" s="14" t="s">
        <v>22</v>
      </c>
      <c r="B28" s="43">
        <v>67</v>
      </c>
      <c r="C28" s="43">
        <v>85</v>
      </c>
      <c r="D28" s="63">
        <v>13959476.76</v>
      </c>
      <c r="E28" s="23"/>
      <c r="H28" s="201">
        <f>H27+I27</f>
        <v>16926</v>
      </c>
      <c r="I28" s="202"/>
      <c r="J28" s="57"/>
      <c r="M28" s="14" t="s">
        <v>11</v>
      </c>
      <c r="N28" s="64">
        <v>19</v>
      </c>
      <c r="O28" s="64">
        <v>35</v>
      </c>
      <c r="P28" s="63">
        <v>1253733</v>
      </c>
      <c r="Q28" s="70">
        <v>2</v>
      </c>
    </row>
    <row r="29" spans="1:17" x14ac:dyDescent="0.25">
      <c r="A29" s="14" t="s">
        <v>23</v>
      </c>
      <c r="B29" s="43">
        <v>7</v>
      </c>
      <c r="C29" s="43">
        <v>12</v>
      </c>
      <c r="D29" s="63">
        <v>2026688.9</v>
      </c>
      <c r="E29" s="51"/>
      <c r="M29" s="14" t="s">
        <v>11</v>
      </c>
      <c r="N29" s="64">
        <v>50</v>
      </c>
      <c r="O29" s="64">
        <v>115</v>
      </c>
      <c r="P29" s="63">
        <v>3649508.6900000013</v>
      </c>
      <c r="Q29" s="69">
        <v>3</v>
      </c>
    </row>
    <row r="30" spans="1:17" x14ac:dyDescent="0.25">
      <c r="A30" s="14" t="s">
        <v>24</v>
      </c>
      <c r="B30" s="43">
        <v>45</v>
      </c>
      <c r="C30" s="43">
        <v>9</v>
      </c>
      <c r="D30" s="63">
        <v>5437446.1500000004</v>
      </c>
      <c r="E30" s="51"/>
      <c r="G30" s="203" t="s">
        <v>28</v>
      </c>
      <c r="H30" s="203"/>
      <c r="I30" s="203"/>
      <c r="J30" s="203"/>
      <c r="M30" s="14" t="s">
        <v>11</v>
      </c>
      <c r="N30" s="64">
        <v>69</v>
      </c>
      <c r="O30" s="64">
        <v>251</v>
      </c>
      <c r="P30" s="63">
        <v>7013121</v>
      </c>
      <c r="Q30" s="70">
        <v>4</v>
      </c>
    </row>
    <row r="31" spans="1:17" x14ac:dyDescent="0.25">
      <c r="A31" s="52" t="s">
        <v>25</v>
      </c>
      <c r="B31" s="56">
        <v>9</v>
      </c>
      <c r="C31" s="56">
        <v>24</v>
      </c>
      <c r="D31" s="63">
        <v>4350391.63</v>
      </c>
      <c r="E31" s="58"/>
      <c r="G31" s="11" t="s">
        <v>4</v>
      </c>
      <c r="H31" s="12" t="s">
        <v>5</v>
      </c>
      <c r="I31" s="12" t="s">
        <v>6</v>
      </c>
      <c r="J31" s="9" t="s">
        <v>29</v>
      </c>
      <c r="M31" s="14" t="s">
        <v>11</v>
      </c>
      <c r="N31" s="64">
        <v>25</v>
      </c>
      <c r="O31" s="64">
        <v>102</v>
      </c>
      <c r="P31" s="63">
        <v>2730140</v>
      </c>
      <c r="Q31" s="70">
        <v>5</v>
      </c>
    </row>
    <row r="32" spans="1:17" s="10" customFormat="1" x14ac:dyDescent="0.25">
      <c r="A32" s="52" t="s">
        <v>26</v>
      </c>
      <c r="B32" s="56">
        <v>3</v>
      </c>
      <c r="C32" s="56">
        <v>3</v>
      </c>
      <c r="D32" s="63">
        <v>1117860</v>
      </c>
      <c r="E32" s="51"/>
      <c r="G32" s="14" t="s">
        <v>11</v>
      </c>
      <c r="H32" s="60">
        <v>3348</v>
      </c>
      <c r="I32" s="60">
        <v>8414</v>
      </c>
      <c r="J32" s="60">
        <v>179895914</v>
      </c>
      <c r="M32" s="14" t="s">
        <v>11</v>
      </c>
      <c r="N32" s="64">
        <v>73</v>
      </c>
      <c r="O32" s="64">
        <v>227</v>
      </c>
      <c r="P32" s="63">
        <v>6461362</v>
      </c>
      <c r="Q32" s="69">
        <v>6</v>
      </c>
    </row>
    <row r="33" spans="1:17" x14ac:dyDescent="0.25">
      <c r="A33" s="52" t="s">
        <v>27</v>
      </c>
      <c r="B33" s="56">
        <v>2</v>
      </c>
      <c r="C33" s="56">
        <v>2</v>
      </c>
      <c r="D33" s="63">
        <v>89593.47</v>
      </c>
      <c r="E33" s="58"/>
      <c r="G33" s="21" t="s">
        <v>13</v>
      </c>
      <c r="H33" s="35">
        <f>+H32</f>
        <v>3348</v>
      </c>
      <c r="I33" s="35">
        <f>+I32</f>
        <v>8414</v>
      </c>
      <c r="J33" s="35">
        <f>+J32</f>
        <v>179895914</v>
      </c>
      <c r="M33" s="14" t="s">
        <v>11</v>
      </c>
      <c r="N33" s="64">
        <v>51</v>
      </c>
      <c r="O33" s="64">
        <v>125</v>
      </c>
      <c r="P33" s="63">
        <v>3797233.7599999993</v>
      </c>
      <c r="Q33" s="70">
        <v>7</v>
      </c>
    </row>
    <row r="34" spans="1:17" x14ac:dyDescent="0.25">
      <c r="A34" s="44" t="s">
        <v>12</v>
      </c>
      <c r="B34" s="45">
        <f>SUM(B28:B33)</f>
        <v>133</v>
      </c>
      <c r="C34" s="45">
        <f>SUM(C28:C33)</f>
        <v>135</v>
      </c>
      <c r="D34" s="20">
        <f>SUM(D28:D33)</f>
        <v>26981456.91</v>
      </c>
      <c r="H34" s="204">
        <f>+H33+I33</f>
        <v>11762</v>
      </c>
      <c r="I34" s="204"/>
      <c r="M34" s="14" t="s">
        <v>11</v>
      </c>
      <c r="N34" s="64">
        <v>104</v>
      </c>
      <c r="O34" s="64">
        <v>286</v>
      </c>
      <c r="P34" s="63">
        <v>8241245</v>
      </c>
      <c r="Q34" s="70">
        <v>8</v>
      </c>
    </row>
    <row r="35" spans="1:17" ht="15.75" thickBot="1" x14ac:dyDescent="0.3">
      <c r="A35" s="46" t="s">
        <v>13</v>
      </c>
      <c r="B35" s="47">
        <f>B27+B34</f>
        <v>21384</v>
      </c>
      <c r="C35" s="47">
        <f>C27+C34</f>
        <v>75441</v>
      </c>
      <c r="D35" s="22">
        <f>D27+D34</f>
        <v>5821046492.9099998</v>
      </c>
      <c r="M35" s="14" t="s">
        <v>11</v>
      </c>
      <c r="N35" s="64">
        <v>44</v>
      </c>
      <c r="O35" s="64">
        <v>85</v>
      </c>
      <c r="P35" s="63">
        <v>2806793.3099999991</v>
      </c>
      <c r="Q35" s="69">
        <v>9</v>
      </c>
    </row>
    <row r="36" spans="1:17" x14ac:dyDescent="0.25">
      <c r="B36" s="205">
        <f>B35+C35</f>
        <v>96825</v>
      </c>
      <c r="C36" s="206"/>
      <c r="D36" s="57"/>
      <c r="F36" s="27"/>
      <c r="G36" s="28"/>
      <c r="H36" s="28"/>
      <c r="I36" s="28"/>
      <c r="J36" s="28"/>
      <c r="K36" s="29"/>
      <c r="M36" s="14" t="s">
        <v>11</v>
      </c>
      <c r="N36" s="64">
        <v>142</v>
      </c>
      <c r="O36" s="64">
        <v>563</v>
      </c>
      <c r="P36" s="63">
        <v>15163354</v>
      </c>
      <c r="Q36" s="70">
        <v>10</v>
      </c>
    </row>
    <row r="37" spans="1:17" x14ac:dyDescent="0.25">
      <c r="F37" s="53" t="s">
        <v>15</v>
      </c>
      <c r="G37" s="61"/>
      <c r="H37" s="61"/>
      <c r="I37" s="61"/>
      <c r="J37" s="61"/>
      <c r="K37" s="62"/>
      <c r="M37" s="14" t="s">
        <v>11</v>
      </c>
      <c r="N37" s="64">
        <v>47</v>
      </c>
      <c r="O37" s="64">
        <v>106</v>
      </c>
      <c r="P37" s="63">
        <v>3578653.37</v>
      </c>
      <c r="Q37" s="70">
        <v>11</v>
      </c>
    </row>
    <row r="38" spans="1:17" x14ac:dyDescent="0.25">
      <c r="B38" s="48" t="s">
        <v>14</v>
      </c>
      <c r="C38" s="49"/>
      <c r="D38" s="50"/>
      <c r="F38" s="31"/>
      <c r="G38" s="32" t="s">
        <v>103</v>
      </c>
      <c r="H38" s="32"/>
      <c r="I38" s="59"/>
      <c r="J38" s="59"/>
      <c r="K38" s="33"/>
      <c r="M38" s="14" t="s">
        <v>11</v>
      </c>
      <c r="N38" s="64">
        <v>7</v>
      </c>
      <c r="O38" s="64">
        <v>42</v>
      </c>
      <c r="P38" s="63">
        <v>1113848.1200000001</v>
      </c>
      <c r="Q38" s="69">
        <v>12</v>
      </c>
    </row>
    <row r="39" spans="1:17" x14ac:dyDescent="0.25">
      <c r="A39" s="6" t="s">
        <v>4</v>
      </c>
      <c r="B39" s="9" t="s">
        <v>5</v>
      </c>
      <c r="C39" s="9" t="s">
        <v>6</v>
      </c>
      <c r="D39" s="54" t="s">
        <v>7</v>
      </c>
      <c r="F39" s="34"/>
      <c r="G39" s="25" t="s">
        <v>16</v>
      </c>
      <c r="H39" s="23">
        <f>N48</f>
        <v>4371</v>
      </c>
      <c r="I39" s="65">
        <f>H39+H40</f>
        <v>6548</v>
      </c>
      <c r="J39" s="58"/>
      <c r="K39" s="30"/>
      <c r="M39" s="14" t="s">
        <v>11</v>
      </c>
      <c r="N39" s="64">
        <v>19</v>
      </c>
      <c r="O39" s="64">
        <v>72</v>
      </c>
      <c r="P39" s="63">
        <v>1963256.6999999997</v>
      </c>
      <c r="Q39" s="70">
        <v>13</v>
      </c>
    </row>
    <row r="40" spans="1:17" x14ac:dyDescent="0.25">
      <c r="A40" s="14" t="s">
        <v>9</v>
      </c>
      <c r="B40" s="26">
        <v>615</v>
      </c>
      <c r="C40" s="26">
        <v>641</v>
      </c>
      <c r="D40" s="26">
        <v>19444890</v>
      </c>
      <c r="F40" s="34"/>
      <c r="G40" s="25" t="s">
        <v>17</v>
      </c>
      <c r="H40" s="23">
        <f>B43</f>
        <v>2177</v>
      </c>
      <c r="I40" s="65"/>
      <c r="J40" s="58"/>
      <c r="K40" s="30"/>
      <c r="L40" s="18"/>
      <c r="M40" s="14" t="s">
        <v>11</v>
      </c>
      <c r="N40" s="64">
        <v>34</v>
      </c>
      <c r="O40" s="64">
        <v>72</v>
      </c>
      <c r="P40" s="63">
        <v>2445033.7400000012</v>
      </c>
      <c r="Q40" s="70">
        <v>14</v>
      </c>
    </row>
    <row r="41" spans="1:17" x14ac:dyDescent="0.25">
      <c r="A41" s="14" t="s">
        <v>11</v>
      </c>
      <c r="B41" s="26">
        <v>402</v>
      </c>
      <c r="C41" s="26">
        <v>519</v>
      </c>
      <c r="D41" s="55">
        <v>17558487</v>
      </c>
      <c r="F41" s="34"/>
      <c r="G41" s="25" t="s">
        <v>18</v>
      </c>
      <c r="H41" s="23">
        <f>H28</f>
        <v>16926</v>
      </c>
      <c r="I41" s="58"/>
      <c r="J41" s="58"/>
      <c r="K41" s="30"/>
      <c r="L41" s="39"/>
      <c r="M41" s="14" t="s">
        <v>11</v>
      </c>
      <c r="N41" s="64">
        <v>93</v>
      </c>
      <c r="O41" s="64">
        <v>465</v>
      </c>
      <c r="P41" s="63">
        <v>11464927</v>
      </c>
      <c r="Q41" s="69">
        <v>15</v>
      </c>
    </row>
    <row r="42" spans="1:17" x14ac:dyDescent="0.25">
      <c r="B42" s="35">
        <f>SUM(B40+B41)</f>
        <v>1017</v>
      </c>
      <c r="C42" s="35">
        <f>SUM(C40+C41)</f>
        <v>1160</v>
      </c>
      <c r="D42" s="35">
        <f>SUM(D40+D41)</f>
        <v>37003377</v>
      </c>
      <c r="F42" s="34"/>
      <c r="G42" s="25" t="s">
        <v>19</v>
      </c>
      <c r="H42" s="23">
        <f>B36</f>
        <v>96825</v>
      </c>
      <c r="I42" s="58"/>
      <c r="J42" s="58"/>
      <c r="K42" s="30"/>
      <c r="M42" s="14" t="s">
        <v>11</v>
      </c>
      <c r="N42" s="64">
        <v>29</v>
      </c>
      <c r="O42" s="64">
        <v>62</v>
      </c>
      <c r="P42" s="63">
        <v>1937664</v>
      </c>
      <c r="Q42" s="70">
        <v>16</v>
      </c>
    </row>
    <row r="43" spans="1:17" x14ac:dyDescent="0.25">
      <c r="B43" s="207">
        <f>B42+C42</f>
        <v>2177</v>
      </c>
      <c r="C43" s="208"/>
      <c r="D43" s="57"/>
      <c r="F43" s="34"/>
      <c r="G43" s="25" t="s">
        <v>30</v>
      </c>
      <c r="H43" s="23">
        <f>H34</f>
        <v>11762</v>
      </c>
      <c r="I43" s="58"/>
      <c r="J43" s="58"/>
      <c r="K43" s="30"/>
      <c r="M43" s="14" t="s">
        <v>11</v>
      </c>
      <c r="N43" s="64">
        <v>26</v>
      </c>
      <c r="O43" s="64">
        <v>61</v>
      </c>
      <c r="P43" s="63">
        <v>2032999</v>
      </c>
      <c r="Q43" s="70">
        <v>17</v>
      </c>
    </row>
    <row r="44" spans="1:17" ht="15.75" thickBot="1" x14ac:dyDescent="0.3">
      <c r="F44" s="34"/>
      <c r="G44" s="66" t="s">
        <v>20</v>
      </c>
      <c r="H44" s="68">
        <f>SUM(H39:H43)</f>
        <v>132061</v>
      </c>
      <c r="I44" s="58"/>
      <c r="J44" s="58"/>
      <c r="K44" s="30"/>
      <c r="M44" s="14" t="s">
        <v>11</v>
      </c>
      <c r="N44" s="64">
        <v>45</v>
      </c>
      <c r="O44" s="64">
        <v>58</v>
      </c>
      <c r="P44" s="63">
        <v>2111294</v>
      </c>
      <c r="Q44" s="69">
        <v>18</v>
      </c>
    </row>
    <row r="45" spans="1:17" ht="15.75" thickTop="1" x14ac:dyDescent="0.25">
      <c r="F45" s="34"/>
      <c r="G45" s="58"/>
      <c r="H45" s="58"/>
      <c r="I45" s="58"/>
      <c r="J45" s="58"/>
      <c r="K45" s="30"/>
      <c r="M45" s="19" t="s">
        <v>12</v>
      </c>
      <c r="N45" s="40">
        <f>SUM(N27:N44)</f>
        <v>922</v>
      </c>
      <c r="O45" s="40">
        <f>SUM(O27:O44)</f>
        <v>2780</v>
      </c>
      <c r="P45" s="20">
        <f>SUM(P27:P44)</f>
        <v>79892157.270000011</v>
      </c>
    </row>
    <row r="46" spans="1:17" x14ac:dyDescent="0.25">
      <c r="F46" s="34"/>
      <c r="G46" s="25" t="s">
        <v>5</v>
      </c>
      <c r="H46" s="67">
        <f>B35+H27+N47+B42+H33</f>
        <v>32095</v>
      </c>
      <c r="I46" s="58"/>
      <c r="J46" s="58"/>
      <c r="K46" s="30"/>
      <c r="M46" s="209" t="s">
        <v>21</v>
      </c>
      <c r="N46" s="210"/>
      <c r="O46" s="211"/>
      <c r="P46" s="20">
        <v>914142</v>
      </c>
    </row>
    <row r="47" spans="1:17" x14ac:dyDescent="0.25">
      <c r="F47" s="34"/>
      <c r="G47" s="25" t="s">
        <v>6</v>
      </c>
      <c r="H47" s="67">
        <f>C35+I27+O47+C42+I33</f>
        <v>99966</v>
      </c>
      <c r="I47" s="58"/>
      <c r="J47" s="58"/>
      <c r="K47" s="30"/>
      <c r="M47" s="21" t="s">
        <v>13</v>
      </c>
      <c r="N47" s="41">
        <f>N26+N45</f>
        <v>995</v>
      </c>
      <c r="O47" s="41">
        <f>O26+O45</f>
        <v>3376</v>
      </c>
      <c r="P47" s="41">
        <f>P26+P45+P46</f>
        <v>96925240.200000018</v>
      </c>
      <c r="Q47" s="58"/>
    </row>
    <row r="48" spans="1:17" ht="15.75" thickBot="1" x14ac:dyDescent="0.3">
      <c r="F48" s="36"/>
      <c r="G48" s="37"/>
      <c r="H48" s="37"/>
      <c r="I48" s="37"/>
      <c r="J48" s="37"/>
      <c r="K48" s="38"/>
      <c r="N48" s="184">
        <f>N47+O47</f>
        <v>4371</v>
      </c>
      <c r="O48" s="185"/>
      <c r="P48" s="57"/>
      <c r="Q48" s="58"/>
    </row>
  </sheetData>
  <mergeCells count="12">
    <mergeCell ref="N48:O48"/>
    <mergeCell ref="B6:E6"/>
    <mergeCell ref="H6:K6"/>
    <mergeCell ref="N6:Q6"/>
    <mergeCell ref="B8:E8"/>
    <mergeCell ref="H8:K8"/>
    <mergeCell ref="H28:I28"/>
    <mergeCell ref="G30:J30"/>
    <mergeCell ref="H34:I34"/>
    <mergeCell ref="B36:C36"/>
    <mergeCell ref="B43:C43"/>
    <mergeCell ref="M46:O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92"/>
  <sheetViews>
    <sheetView showGridLines="0" topLeftCell="L1" zoomScale="112" zoomScaleNormal="112" workbookViewId="0">
      <selection activeCell="Q20" sqref="Q20"/>
    </sheetView>
  </sheetViews>
  <sheetFormatPr baseColWidth="10" defaultRowHeight="15" x14ac:dyDescent="0.25"/>
  <cols>
    <col min="1" max="1" width="9.7109375" customWidth="1"/>
    <col min="2" max="2" width="10" bestFit="1" customWidth="1"/>
    <col min="3" max="3" width="8.42578125" bestFit="1" customWidth="1"/>
    <col min="4" max="4" width="12.5703125" bestFit="1" customWidth="1"/>
    <col min="5" max="5" width="5.28515625" bestFit="1" customWidth="1"/>
    <col min="6" max="6" width="5" customWidth="1"/>
    <col min="7" max="7" width="11.5703125" customWidth="1"/>
    <col min="9" max="9" width="21" bestFit="1" customWidth="1"/>
    <col min="10" max="10" width="12.5703125" bestFit="1" customWidth="1"/>
    <col min="11" max="11" width="5.28515625" bestFit="1" customWidth="1"/>
    <col min="13" max="13" width="11.42578125" customWidth="1"/>
    <col min="14" max="14" width="10" bestFit="1" customWidth="1"/>
    <col min="15" max="15" width="13" bestFit="1" customWidth="1"/>
    <col min="16" max="16" width="12.5703125" customWidth="1"/>
    <col min="17" max="17" width="5.28515625" bestFit="1" customWidth="1"/>
    <col min="18" max="18" width="6.42578125" customWidth="1"/>
    <col min="19" max="19" width="11.28515625" customWidth="1"/>
    <col min="20" max="20" width="11.7109375" bestFit="1" customWidth="1"/>
    <col min="21" max="21" width="21" bestFit="1" customWidth="1"/>
    <col min="22" max="22" width="13.5703125" bestFit="1" customWidth="1"/>
    <col min="23" max="23" width="5.28515625" bestFit="1" customWidth="1"/>
    <col min="24" max="24" width="5.140625" customWidth="1"/>
    <col min="25" max="25" width="11.5703125" customWidth="1"/>
    <col min="26" max="26" width="5.7109375" bestFit="1" customWidth="1"/>
    <col min="27" max="27" width="14.7109375" customWidth="1"/>
    <col min="28" max="28" width="13.5703125" bestFit="1" customWidth="1"/>
    <col min="29" max="29" width="7.28515625" customWidth="1"/>
    <col min="30" max="30" width="12.7109375" customWidth="1"/>
    <col min="31" max="31" width="5.7109375" bestFit="1" customWidth="1"/>
    <col min="32" max="32" width="33.7109375" bestFit="1" customWidth="1"/>
    <col min="33" max="33" width="12.5703125" bestFit="1" customWidth="1"/>
  </cols>
  <sheetData>
    <row r="2" spans="1:33" ht="15.75" thickBot="1" x14ac:dyDescent="0.3">
      <c r="A2" s="212" t="s">
        <v>118</v>
      </c>
      <c r="B2" s="212"/>
      <c r="C2" s="212"/>
      <c r="D2" s="212"/>
      <c r="E2" s="212"/>
      <c r="F2" s="212"/>
      <c r="G2" s="212"/>
      <c r="H2" s="212"/>
      <c r="I2" s="212"/>
      <c r="J2" s="212"/>
      <c r="K2" s="213"/>
      <c r="M2" s="217" t="s">
        <v>3</v>
      </c>
      <c r="N2" s="218"/>
      <c r="O2" s="218"/>
      <c r="P2" s="218"/>
      <c r="Q2" s="218"/>
      <c r="R2" s="218"/>
      <c r="S2" s="218"/>
      <c r="T2" s="218"/>
      <c r="U2" s="218"/>
      <c r="V2" s="218"/>
      <c r="W2" s="218"/>
      <c r="Y2" s="219" t="s">
        <v>14</v>
      </c>
      <c r="Z2" s="220"/>
      <c r="AA2" s="220"/>
      <c r="AB2" s="220"/>
      <c r="AC2" s="220"/>
      <c r="AD2" s="220"/>
      <c r="AE2" s="220"/>
      <c r="AF2" s="220"/>
      <c r="AG2" s="220"/>
    </row>
    <row r="3" spans="1:33" ht="15.75" thickBot="1" x14ac:dyDescent="0.3">
      <c r="A3" s="214" t="s">
        <v>40</v>
      </c>
      <c r="B3" s="215"/>
      <c r="C3" s="215"/>
      <c r="D3" s="215"/>
      <c r="E3" s="216"/>
      <c r="G3" s="214" t="s">
        <v>41</v>
      </c>
      <c r="H3" s="215"/>
      <c r="I3" s="215"/>
      <c r="J3" s="215"/>
      <c r="K3" s="216"/>
      <c r="M3" s="214" t="s">
        <v>40</v>
      </c>
      <c r="N3" s="215"/>
      <c r="O3" s="215"/>
      <c r="P3" s="215"/>
      <c r="Q3" s="216"/>
      <c r="S3" s="214" t="s">
        <v>41</v>
      </c>
      <c r="T3" s="215"/>
      <c r="U3" s="215"/>
      <c r="V3" s="215"/>
      <c r="W3" s="216"/>
      <c r="Y3" s="214" t="s">
        <v>40</v>
      </c>
      <c r="Z3" s="215"/>
      <c r="AA3" s="215"/>
      <c r="AB3" s="216"/>
      <c r="AD3" s="214" t="s">
        <v>41</v>
      </c>
      <c r="AE3" s="215"/>
      <c r="AF3" s="215"/>
      <c r="AG3" s="216"/>
    </row>
    <row r="4" spans="1:33" x14ac:dyDescent="0.25">
      <c r="A4" s="135" t="s">
        <v>31</v>
      </c>
      <c r="B4" s="135" t="s">
        <v>32</v>
      </c>
      <c r="C4" s="135" t="s">
        <v>43</v>
      </c>
      <c r="D4" s="135" t="s">
        <v>33</v>
      </c>
      <c r="E4" s="135" t="s">
        <v>34</v>
      </c>
      <c r="G4" s="135" t="s">
        <v>31</v>
      </c>
      <c r="H4" s="135" t="s">
        <v>32</v>
      </c>
      <c r="I4" s="135" t="s">
        <v>36</v>
      </c>
      <c r="J4" s="135" t="s">
        <v>33</v>
      </c>
      <c r="K4" s="135" t="s">
        <v>34</v>
      </c>
      <c r="M4" s="73" t="s">
        <v>31</v>
      </c>
      <c r="N4" s="135" t="s">
        <v>32</v>
      </c>
      <c r="O4" s="135" t="s">
        <v>43</v>
      </c>
      <c r="P4" s="135" t="s">
        <v>33</v>
      </c>
      <c r="Q4" s="135" t="s">
        <v>34</v>
      </c>
      <c r="S4" s="73" t="s">
        <v>31</v>
      </c>
      <c r="T4" s="135" t="s">
        <v>32</v>
      </c>
      <c r="U4" s="135" t="s">
        <v>36</v>
      </c>
      <c r="V4" s="135" t="s">
        <v>33</v>
      </c>
      <c r="W4" s="135" t="s">
        <v>34</v>
      </c>
      <c r="Y4" s="79" t="s">
        <v>31</v>
      </c>
      <c r="Z4" s="136" t="s">
        <v>32</v>
      </c>
      <c r="AA4" s="136" t="s">
        <v>49</v>
      </c>
      <c r="AB4" s="136" t="s">
        <v>33</v>
      </c>
      <c r="AD4" s="73" t="s">
        <v>31</v>
      </c>
      <c r="AE4" s="135" t="s">
        <v>32</v>
      </c>
      <c r="AF4" s="135" t="s">
        <v>36</v>
      </c>
      <c r="AG4" s="135" t="s">
        <v>33</v>
      </c>
    </row>
    <row r="5" spans="1:33" x14ac:dyDescent="0.25">
      <c r="A5" s="74" t="s">
        <v>117</v>
      </c>
      <c r="B5" s="74" t="s">
        <v>37</v>
      </c>
      <c r="C5" s="74" t="s">
        <v>44</v>
      </c>
      <c r="D5" s="75">
        <v>15247.2</v>
      </c>
      <c r="E5" s="74">
        <v>71</v>
      </c>
      <c r="G5" s="74" t="s">
        <v>119</v>
      </c>
      <c r="H5" s="74" t="s">
        <v>35</v>
      </c>
      <c r="I5" s="74" t="s">
        <v>39</v>
      </c>
      <c r="J5" s="140">
        <v>46651.33</v>
      </c>
      <c r="K5" s="74">
        <v>64</v>
      </c>
      <c r="M5" s="74" t="s">
        <v>119</v>
      </c>
      <c r="N5" s="74" t="s">
        <v>38</v>
      </c>
      <c r="O5" s="74" t="s">
        <v>46</v>
      </c>
      <c r="P5" s="75">
        <v>32798.74</v>
      </c>
      <c r="Q5" s="74">
        <v>60</v>
      </c>
      <c r="S5" s="74" t="s">
        <v>119</v>
      </c>
      <c r="T5" s="74" t="s">
        <v>35</v>
      </c>
      <c r="U5" s="74" t="s">
        <v>39</v>
      </c>
      <c r="V5" s="143">
        <v>16500</v>
      </c>
      <c r="W5" s="72">
        <v>74</v>
      </c>
      <c r="Y5" s="72" t="s">
        <v>119</v>
      </c>
      <c r="Z5" s="152" t="s">
        <v>47</v>
      </c>
      <c r="AA5" s="146" t="s">
        <v>50</v>
      </c>
      <c r="AB5" s="153">
        <v>37897.79</v>
      </c>
      <c r="AD5" s="148" t="s">
        <v>120</v>
      </c>
      <c r="AE5" s="149" t="s">
        <v>47</v>
      </c>
      <c r="AF5" s="150" t="s">
        <v>58</v>
      </c>
      <c r="AG5" s="151">
        <v>5383.57</v>
      </c>
    </row>
    <row r="6" spans="1:33" x14ac:dyDescent="0.25">
      <c r="A6" s="74" t="s">
        <v>117</v>
      </c>
      <c r="B6" s="74" t="s">
        <v>38</v>
      </c>
      <c r="C6" s="74" t="s">
        <v>44</v>
      </c>
      <c r="D6" s="75">
        <v>10641.04</v>
      </c>
      <c r="E6" s="74">
        <v>56</v>
      </c>
      <c r="G6" s="74" t="s">
        <v>119</v>
      </c>
      <c r="H6" s="74" t="s">
        <v>42</v>
      </c>
      <c r="I6" s="74" t="s">
        <v>39</v>
      </c>
      <c r="J6" s="140">
        <v>28463.4</v>
      </c>
      <c r="K6" s="74">
        <v>70</v>
      </c>
      <c r="M6" s="74" t="s">
        <v>119</v>
      </c>
      <c r="N6" s="74" t="s">
        <v>38</v>
      </c>
      <c r="O6" s="74" t="s">
        <v>46</v>
      </c>
      <c r="P6" s="75">
        <v>44395.18</v>
      </c>
      <c r="Q6" s="74">
        <v>65</v>
      </c>
      <c r="S6" s="74" t="s">
        <v>119</v>
      </c>
      <c r="T6" s="74" t="s">
        <v>35</v>
      </c>
      <c r="U6" s="74" t="s">
        <v>39</v>
      </c>
      <c r="V6" s="143">
        <v>25477.11</v>
      </c>
      <c r="W6" s="72">
        <v>66</v>
      </c>
      <c r="Y6" s="149" t="s">
        <v>119</v>
      </c>
      <c r="Z6" s="152" t="s">
        <v>47</v>
      </c>
      <c r="AA6" s="146" t="s">
        <v>50</v>
      </c>
      <c r="AB6" s="153">
        <v>37603.22</v>
      </c>
      <c r="AD6" s="148" t="s">
        <v>120</v>
      </c>
      <c r="AE6" s="149" t="s">
        <v>48</v>
      </c>
      <c r="AF6" s="150" t="s">
        <v>58</v>
      </c>
      <c r="AG6" s="151">
        <v>14698.67</v>
      </c>
    </row>
    <row r="7" spans="1:33" x14ac:dyDescent="0.25">
      <c r="A7" s="74" t="s">
        <v>117</v>
      </c>
      <c r="B7" s="74" t="s">
        <v>37</v>
      </c>
      <c r="C7" s="74" t="s">
        <v>44</v>
      </c>
      <c r="D7" s="138">
        <v>43000</v>
      </c>
      <c r="E7" s="139">
        <v>67</v>
      </c>
      <c r="G7" s="74" t="s">
        <v>119</v>
      </c>
      <c r="H7" s="74" t="s">
        <v>35</v>
      </c>
      <c r="I7" s="74" t="s">
        <v>39</v>
      </c>
      <c r="J7" s="140">
        <v>44417.71</v>
      </c>
      <c r="K7" s="74">
        <v>73</v>
      </c>
      <c r="M7" s="74" t="s">
        <v>119</v>
      </c>
      <c r="N7" s="74" t="s">
        <v>37</v>
      </c>
      <c r="O7" s="74" t="s">
        <v>46</v>
      </c>
      <c r="P7" s="75">
        <v>41859.410000000003</v>
      </c>
      <c r="Q7" s="74">
        <v>49</v>
      </c>
      <c r="S7" s="74" t="s">
        <v>119</v>
      </c>
      <c r="T7" s="74" t="s">
        <v>35</v>
      </c>
      <c r="U7" s="74" t="s">
        <v>39</v>
      </c>
      <c r="V7" s="143">
        <v>16500</v>
      </c>
      <c r="W7" s="72">
        <v>85</v>
      </c>
      <c r="Y7" s="149" t="s">
        <v>119</v>
      </c>
      <c r="Z7" s="152" t="s">
        <v>47</v>
      </c>
      <c r="AA7" s="146" t="s">
        <v>52</v>
      </c>
      <c r="AB7" s="153">
        <v>37603.22</v>
      </c>
      <c r="AD7" s="148" t="s">
        <v>120</v>
      </c>
      <c r="AE7" s="149" t="s">
        <v>48</v>
      </c>
      <c r="AF7" s="150" t="s">
        <v>58</v>
      </c>
      <c r="AG7" s="151">
        <v>17203.88</v>
      </c>
    </row>
    <row r="8" spans="1:33" x14ac:dyDescent="0.25">
      <c r="A8" s="74" t="s">
        <v>117</v>
      </c>
      <c r="B8" s="74" t="s">
        <v>38</v>
      </c>
      <c r="C8" s="74" t="s">
        <v>44</v>
      </c>
      <c r="D8" s="138">
        <v>29250</v>
      </c>
      <c r="E8" s="139">
        <v>61</v>
      </c>
      <c r="G8" s="74" t="s">
        <v>119</v>
      </c>
      <c r="H8" s="74" t="s">
        <v>35</v>
      </c>
      <c r="I8" s="74" t="s">
        <v>39</v>
      </c>
      <c r="J8" s="140">
        <v>52375.59</v>
      </c>
      <c r="K8" s="74">
        <v>81</v>
      </c>
      <c r="M8" s="74" t="s">
        <v>119</v>
      </c>
      <c r="N8" s="74" t="s">
        <v>38</v>
      </c>
      <c r="O8" s="74" t="s">
        <v>46</v>
      </c>
      <c r="P8" s="75">
        <v>26743.52</v>
      </c>
      <c r="Q8" s="74">
        <v>61</v>
      </c>
      <c r="S8" s="74" t="s">
        <v>119</v>
      </c>
      <c r="T8" s="74" t="s">
        <v>35</v>
      </c>
      <c r="U8" s="74" t="s">
        <v>39</v>
      </c>
      <c r="V8" s="143">
        <v>19825.509999999998</v>
      </c>
      <c r="W8" s="72">
        <v>67</v>
      </c>
      <c r="Y8" s="149" t="s">
        <v>119</v>
      </c>
      <c r="Z8" s="152" t="s">
        <v>47</v>
      </c>
      <c r="AA8" s="146" t="s">
        <v>50</v>
      </c>
      <c r="AB8" s="153">
        <v>43161.96</v>
      </c>
      <c r="AD8" s="148" t="s">
        <v>120</v>
      </c>
      <c r="AE8" s="149" t="s">
        <v>48</v>
      </c>
      <c r="AF8" s="150" t="s">
        <v>58</v>
      </c>
      <c r="AG8" s="151">
        <v>20455.5</v>
      </c>
    </row>
    <row r="9" spans="1:33" x14ac:dyDescent="0.25">
      <c r="A9" s="74" t="s">
        <v>117</v>
      </c>
      <c r="B9" s="74" t="s">
        <v>38</v>
      </c>
      <c r="C9" s="74" t="s">
        <v>44</v>
      </c>
      <c r="D9" s="138">
        <v>11821.85</v>
      </c>
      <c r="E9" s="139">
        <v>56</v>
      </c>
      <c r="G9" s="74" t="s">
        <v>119</v>
      </c>
      <c r="H9" s="74" t="s">
        <v>35</v>
      </c>
      <c r="I9" s="74" t="s">
        <v>39</v>
      </c>
      <c r="J9" s="140">
        <v>23946.38</v>
      </c>
      <c r="K9" s="74">
        <v>61</v>
      </c>
      <c r="M9" s="74" t="s">
        <v>119</v>
      </c>
      <c r="N9" s="78" t="s">
        <v>38</v>
      </c>
      <c r="O9" s="74" t="s">
        <v>46</v>
      </c>
      <c r="P9" s="75">
        <v>39386.230000000003</v>
      </c>
      <c r="Q9" s="74">
        <v>63</v>
      </c>
      <c r="S9" s="74" t="s">
        <v>119</v>
      </c>
      <c r="T9" s="74" t="s">
        <v>35</v>
      </c>
      <c r="U9" s="74" t="s">
        <v>39</v>
      </c>
      <c r="V9" s="143">
        <v>50657.2</v>
      </c>
      <c r="W9" s="72">
        <v>85</v>
      </c>
      <c r="Y9" s="149" t="s">
        <v>119</v>
      </c>
      <c r="Z9" s="152" t="s">
        <v>47</v>
      </c>
      <c r="AA9" s="146" t="s">
        <v>52</v>
      </c>
      <c r="AB9" s="153">
        <v>43161.96</v>
      </c>
      <c r="AD9" s="148" t="s">
        <v>124</v>
      </c>
      <c r="AE9" s="80" t="s">
        <v>47</v>
      </c>
      <c r="AF9" t="s">
        <v>125</v>
      </c>
      <c r="AG9" s="151">
        <v>52698.16</v>
      </c>
    </row>
    <row r="10" spans="1:33" x14ac:dyDescent="0.25">
      <c r="A10" s="74" t="s">
        <v>117</v>
      </c>
      <c r="B10" s="74" t="s">
        <v>38</v>
      </c>
      <c r="C10" s="74" t="s">
        <v>44</v>
      </c>
      <c r="D10" s="138">
        <v>13030.06</v>
      </c>
      <c r="E10" s="139">
        <v>60</v>
      </c>
      <c r="G10" s="74" t="s">
        <v>119</v>
      </c>
      <c r="H10" s="74" t="s">
        <v>35</v>
      </c>
      <c r="I10" s="74" t="s">
        <v>39</v>
      </c>
      <c r="J10" s="140">
        <v>47202.79</v>
      </c>
      <c r="K10" s="74">
        <v>67</v>
      </c>
      <c r="M10" s="74" t="s">
        <v>119</v>
      </c>
      <c r="N10" s="78" t="s">
        <v>37</v>
      </c>
      <c r="O10" s="74" t="s">
        <v>46</v>
      </c>
      <c r="P10" s="75">
        <v>37986.53</v>
      </c>
      <c r="Q10" s="74">
        <v>58</v>
      </c>
      <c r="S10" s="74" t="s">
        <v>119</v>
      </c>
      <c r="T10" s="74" t="s">
        <v>35</v>
      </c>
      <c r="U10" s="74" t="s">
        <v>39</v>
      </c>
      <c r="V10" s="143">
        <v>33132.83</v>
      </c>
      <c r="W10" s="72">
        <v>69</v>
      </c>
      <c r="Y10" s="149" t="s">
        <v>119</v>
      </c>
      <c r="Z10" s="152" t="s">
        <v>48</v>
      </c>
      <c r="AA10" s="146" t="s">
        <v>50</v>
      </c>
      <c r="AB10" s="153">
        <v>25105.89</v>
      </c>
      <c r="AD10" s="148" t="s">
        <v>124</v>
      </c>
      <c r="AE10" s="80" t="s">
        <v>48</v>
      </c>
      <c r="AF10" t="s">
        <v>58</v>
      </c>
      <c r="AG10" s="151">
        <v>11253.91</v>
      </c>
    </row>
    <row r="11" spans="1:33" x14ac:dyDescent="0.25">
      <c r="A11" s="74" t="s">
        <v>117</v>
      </c>
      <c r="B11" s="74" t="s">
        <v>38</v>
      </c>
      <c r="C11" s="74" t="s">
        <v>44</v>
      </c>
      <c r="D11" s="138">
        <v>18943.97</v>
      </c>
      <c r="E11" s="139">
        <v>62</v>
      </c>
      <c r="G11" s="74" t="s">
        <v>119</v>
      </c>
      <c r="H11" s="74" t="s">
        <v>42</v>
      </c>
      <c r="I11" s="74" t="s">
        <v>39</v>
      </c>
      <c r="J11" s="140">
        <v>16500</v>
      </c>
      <c r="K11" s="74">
        <v>88</v>
      </c>
      <c r="M11" s="74" t="s">
        <v>119</v>
      </c>
      <c r="N11" s="78" t="s">
        <v>38</v>
      </c>
      <c r="O11" s="74" t="s">
        <v>46</v>
      </c>
      <c r="P11" s="75">
        <v>29534.15</v>
      </c>
      <c r="Q11" s="74">
        <v>54</v>
      </c>
      <c r="S11" s="74" t="s">
        <v>119</v>
      </c>
      <c r="T11" s="74" t="s">
        <v>35</v>
      </c>
      <c r="U11" s="74" t="s">
        <v>39</v>
      </c>
      <c r="V11" s="143">
        <v>16500</v>
      </c>
      <c r="W11" s="72">
        <v>84</v>
      </c>
      <c r="Y11" s="149" t="s">
        <v>119</v>
      </c>
      <c r="Z11" s="152" t="s">
        <v>48</v>
      </c>
      <c r="AA11" s="146" t="s">
        <v>50</v>
      </c>
      <c r="AB11" s="153">
        <v>53940.35</v>
      </c>
      <c r="AD11" s="148" t="s">
        <v>124</v>
      </c>
      <c r="AE11" s="80" t="s">
        <v>47</v>
      </c>
      <c r="AF11" t="s">
        <v>58</v>
      </c>
      <c r="AG11" s="151">
        <v>8250</v>
      </c>
    </row>
    <row r="12" spans="1:33" x14ac:dyDescent="0.25">
      <c r="A12" s="74" t="s">
        <v>117</v>
      </c>
      <c r="B12" s="74" t="s">
        <v>37</v>
      </c>
      <c r="C12" s="74" t="s">
        <v>44</v>
      </c>
      <c r="D12" s="138">
        <v>33206.15</v>
      </c>
      <c r="E12" s="139">
        <v>63</v>
      </c>
      <c r="G12" s="74" t="s">
        <v>119</v>
      </c>
      <c r="H12" s="74" t="s">
        <v>35</v>
      </c>
      <c r="I12" s="74" t="s">
        <v>39</v>
      </c>
      <c r="J12" s="140">
        <v>16500</v>
      </c>
      <c r="K12" s="74">
        <v>74</v>
      </c>
      <c r="M12" s="74" t="s">
        <v>119</v>
      </c>
      <c r="N12" s="78" t="s">
        <v>38</v>
      </c>
      <c r="O12" s="74" t="s">
        <v>46</v>
      </c>
      <c r="P12" s="75">
        <v>39980.17</v>
      </c>
      <c r="Q12" s="74">
        <v>65</v>
      </c>
      <c r="S12" s="64" t="s">
        <v>120</v>
      </c>
      <c r="T12" s="74" t="s">
        <v>35</v>
      </c>
      <c r="U12" s="74" t="s">
        <v>39</v>
      </c>
      <c r="V12" s="143">
        <v>16500</v>
      </c>
      <c r="W12" s="72">
        <v>72</v>
      </c>
      <c r="Y12" s="149" t="s">
        <v>119</v>
      </c>
      <c r="Z12" s="152" t="s">
        <v>47</v>
      </c>
      <c r="AA12" s="146" t="s">
        <v>50</v>
      </c>
      <c r="AB12" s="153">
        <v>21764.38</v>
      </c>
      <c r="AD12" s="148" t="s">
        <v>124</v>
      </c>
      <c r="AE12" s="17" t="s">
        <v>47</v>
      </c>
      <c r="AF12" s="163" t="s">
        <v>58</v>
      </c>
      <c r="AG12" s="151">
        <v>18581.310000000001</v>
      </c>
    </row>
    <row r="13" spans="1:33" x14ac:dyDescent="0.25">
      <c r="A13" s="74" t="s">
        <v>117</v>
      </c>
      <c r="B13" s="74" t="s">
        <v>38</v>
      </c>
      <c r="C13" s="74" t="s">
        <v>44</v>
      </c>
      <c r="D13" s="138">
        <v>30091.03</v>
      </c>
      <c r="E13" s="139">
        <v>71</v>
      </c>
      <c r="G13" s="74" t="s">
        <v>119</v>
      </c>
      <c r="H13" s="74" t="s">
        <v>35</v>
      </c>
      <c r="I13" s="74" t="s">
        <v>39</v>
      </c>
      <c r="J13" s="140">
        <v>25477.11</v>
      </c>
      <c r="K13" s="74">
        <v>66</v>
      </c>
      <c r="M13" s="74" t="s">
        <v>119</v>
      </c>
      <c r="N13" s="78" t="s">
        <v>38</v>
      </c>
      <c r="O13" s="74" t="s">
        <v>46</v>
      </c>
      <c r="P13" s="75">
        <v>42270.85</v>
      </c>
      <c r="Q13" s="74">
        <v>46</v>
      </c>
      <c r="S13" s="64" t="s">
        <v>120</v>
      </c>
      <c r="T13" s="74" t="s">
        <v>35</v>
      </c>
      <c r="U13" s="74" t="s">
        <v>39</v>
      </c>
      <c r="V13" s="143">
        <v>37798.51</v>
      </c>
      <c r="W13" s="72">
        <v>62</v>
      </c>
      <c r="Y13" s="149" t="s">
        <v>119</v>
      </c>
      <c r="Z13" s="152" t="s">
        <v>47</v>
      </c>
      <c r="AA13" s="146" t="s">
        <v>50</v>
      </c>
      <c r="AB13" s="153">
        <v>51942.559999999998</v>
      </c>
    </row>
    <row r="14" spans="1:33" x14ac:dyDescent="0.25">
      <c r="A14" s="74" t="s">
        <v>117</v>
      </c>
      <c r="B14" s="74" t="s">
        <v>37</v>
      </c>
      <c r="C14" s="74" t="s">
        <v>44</v>
      </c>
      <c r="D14" s="138">
        <v>85793.42</v>
      </c>
      <c r="E14" s="139">
        <v>66</v>
      </c>
      <c r="G14" s="74" t="s">
        <v>119</v>
      </c>
      <c r="H14" s="74" t="s">
        <v>35</v>
      </c>
      <c r="I14" s="74" t="s">
        <v>39</v>
      </c>
      <c r="J14" s="140">
        <v>30533.96</v>
      </c>
      <c r="K14" s="74">
        <v>62</v>
      </c>
      <c r="M14" s="74" t="s">
        <v>119</v>
      </c>
      <c r="N14" s="78" t="s">
        <v>38</v>
      </c>
      <c r="O14" s="74" t="s">
        <v>46</v>
      </c>
      <c r="P14" s="75" t="s">
        <v>122</v>
      </c>
      <c r="Q14" s="74">
        <v>58</v>
      </c>
      <c r="S14" s="64" t="s">
        <v>120</v>
      </c>
      <c r="T14" s="74" t="s">
        <v>35</v>
      </c>
      <c r="U14" s="74" t="s">
        <v>39</v>
      </c>
      <c r="V14" s="143">
        <v>16500</v>
      </c>
      <c r="W14" s="72">
        <v>91</v>
      </c>
      <c r="Y14" s="149" t="s">
        <v>119</v>
      </c>
      <c r="Z14" s="152" t="s">
        <v>48</v>
      </c>
      <c r="AA14" s="146" t="s">
        <v>50</v>
      </c>
      <c r="AB14" s="153">
        <v>61931.51</v>
      </c>
    </row>
    <row r="15" spans="1:33" x14ac:dyDescent="0.25">
      <c r="A15" s="74" t="s">
        <v>117</v>
      </c>
      <c r="B15" s="74" t="s">
        <v>37</v>
      </c>
      <c r="C15" s="74" t="s">
        <v>44</v>
      </c>
      <c r="D15" s="138">
        <v>19505.29</v>
      </c>
      <c r="E15" s="139">
        <v>62</v>
      </c>
      <c r="G15" s="74" t="s">
        <v>119</v>
      </c>
      <c r="H15" s="74" t="s">
        <v>42</v>
      </c>
      <c r="I15" s="74" t="s">
        <v>39</v>
      </c>
      <c r="J15" s="140">
        <v>21206.799999999999</v>
      </c>
      <c r="K15" s="74">
        <v>93</v>
      </c>
      <c r="M15" s="74" t="s">
        <v>119</v>
      </c>
      <c r="N15" s="78" t="s">
        <v>38</v>
      </c>
      <c r="O15" s="74" t="s">
        <v>46</v>
      </c>
      <c r="P15" s="75">
        <v>42666.85</v>
      </c>
      <c r="Q15" s="74">
        <v>55</v>
      </c>
      <c r="S15" s="141" t="s">
        <v>120</v>
      </c>
      <c r="T15" s="74" t="s">
        <v>35</v>
      </c>
      <c r="U15" s="74" t="s">
        <v>39</v>
      </c>
      <c r="V15" s="145">
        <v>20307.12</v>
      </c>
      <c r="W15" s="144">
        <v>58</v>
      </c>
      <c r="Y15" s="149" t="s">
        <v>119</v>
      </c>
      <c r="Z15" s="154" t="s">
        <v>47</v>
      </c>
      <c r="AA15" s="155" t="s">
        <v>54</v>
      </c>
      <c r="AB15" s="153">
        <v>60488.080000000009</v>
      </c>
    </row>
    <row r="16" spans="1:33" x14ac:dyDescent="0.25">
      <c r="A16" s="74" t="s">
        <v>117</v>
      </c>
      <c r="B16" s="74" t="s">
        <v>37</v>
      </c>
      <c r="C16" s="74" t="s">
        <v>44</v>
      </c>
      <c r="D16" s="138">
        <v>50186</v>
      </c>
      <c r="E16" s="139">
        <v>70</v>
      </c>
      <c r="G16" s="74" t="s">
        <v>119</v>
      </c>
      <c r="H16" s="74" t="s">
        <v>35</v>
      </c>
      <c r="I16" s="74" t="s">
        <v>39</v>
      </c>
      <c r="J16" s="140">
        <v>18890.73</v>
      </c>
      <c r="K16" s="74">
        <v>79</v>
      </c>
      <c r="M16" s="74" t="s">
        <v>121</v>
      </c>
      <c r="N16" s="78" t="s">
        <v>38</v>
      </c>
      <c r="O16" s="74" t="s">
        <v>46</v>
      </c>
      <c r="P16" s="142">
        <v>37712.230000000003</v>
      </c>
      <c r="Q16" s="74">
        <v>55</v>
      </c>
      <c r="S16" s="64" t="s">
        <v>120</v>
      </c>
      <c r="T16" s="74" t="s">
        <v>42</v>
      </c>
      <c r="U16" s="74" t="s">
        <v>39</v>
      </c>
      <c r="V16" s="143">
        <v>104500</v>
      </c>
      <c r="W16" s="72">
        <v>86</v>
      </c>
      <c r="Y16" s="149" t="s">
        <v>119</v>
      </c>
      <c r="Z16" s="154" t="s">
        <v>48</v>
      </c>
      <c r="AA16" s="155" t="s">
        <v>50</v>
      </c>
      <c r="AB16" s="153">
        <v>15019.790999999999</v>
      </c>
    </row>
    <row r="17" spans="1:28" x14ac:dyDescent="0.25">
      <c r="A17" s="74" t="s">
        <v>117</v>
      </c>
      <c r="B17" s="74" t="s">
        <v>37</v>
      </c>
      <c r="C17" s="74" t="s">
        <v>44</v>
      </c>
      <c r="D17" s="138">
        <v>32268.75</v>
      </c>
      <c r="E17" s="139">
        <v>67</v>
      </c>
      <c r="G17" s="74" t="s">
        <v>119</v>
      </c>
      <c r="H17" s="74" t="s">
        <v>42</v>
      </c>
      <c r="I17" s="74" t="s">
        <v>39</v>
      </c>
      <c r="J17" s="140">
        <v>25759.42</v>
      </c>
      <c r="K17" s="74">
        <v>82</v>
      </c>
      <c r="M17" s="74" t="s">
        <v>121</v>
      </c>
      <c r="N17" s="78" t="s">
        <v>38</v>
      </c>
      <c r="O17" s="74" t="s">
        <v>46</v>
      </c>
      <c r="P17" s="142">
        <v>27344.27</v>
      </c>
      <c r="Q17" s="74">
        <v>54</v>
      </c>
      <c r="S17" s="64" t="s">
        <v>120</v>
      </c>
      <c r="T17" s="74" t="s">
        <v>35</v>
      </c>
      <c r="U17" s="74" t="s">
        <v>39</v>
      </c>
      <c r="V17" s="143">
        <v>14655.98</v>
      </c>
      <c r="W17" s="72">
        <v>57</v>
      </c>
      <c r="Y17" s="149" t="s">
        <v>119</v>
      </c>
      <c r="Z17" s="154" t="s">
        <v>48</v>
      </c>
      <c r="AA17" s="155" t="s">
        <v>52</v>
      </c>
      <c r="AB17" s="153">
        <v>7509.8954999999996</v>
      </c>
    </row>
    <row r="18" spans="1:28" x14ac:dyDescent="0.25">
      <c r="A18" s="74" t="s">
        <v>117</v>
      </c>
      <c r="B18" s="74" t="s">
        <v>37</v>
      </c>
      <c r="C18" s="74" t="s">
        <v>44</v>
      </c>
      <c r="D18" s="138">
        <v>19223.07</v>
      </c>
      <c r="E18" s="139">
        <v>67</v>
      </c>
      <c r="G18" s="74" t="s">
        <v>119</v>
      </c>
      <c r="H18" s="74" t="s">
        <v>35</v>
      </c>
      <c r="I18" s="74" t="s">
        <v>39</v>
      </c>
      <c r="J18" s="140">
        <v>29614.03</v>
      </c>
      <c r="K18" s="74">
        <v>80</v>
      </c>
      <c r="M18" s="74" t="s">
        <v>121</v>
      </c>
      <c r="N18" s="78" t="s">
        <v>38</v>
      </c>
      <c r="O18" s="74" t="s">
        <v>46</v>
      </c>
      <c r="P18" s="142">
        <v>28293.86</v>
      </c>
      <c r="Q18" s="74">
        <v>51</v>
      </c>
      <c r="S18" s="64" t="s">
        <v>121</v>
      </c>
      <c r="T18" s="74" t="s">
        <v>35</v>
      </c>
      <c r="U18" s="74" t="s">
        <v>39</v>
      </c>
      <c r="V18" s="143">
        <v>16500</v>
      </c>
      <c r="W18" s="72">
        <v>91</v>
      </c>
      <c r="Y18" s="149" t="s">
        <v>119</v>
      </c>
      <c r="Z18" s="154" t="s">
        <v>48</v>
      </c>
      <c r="AA18" s="155" t="s">
        <v>52</v>
      </c>
      <c r="AB18" s="153">
        <v>7509.8954999999996</v>
      </c>
    </row>
    <row r="19" spans="1:28" x14ac:dyDescent="0.25">
      <c r="A19" s="74" t="s">
        <v>117</v>
      </c>
      <c r="B19" s="74" t="s">
        <v>37</v>
      </c>
      <c r="C19" s="74" t="s">
        <v>44</v>
      </c>
      <c r="D19" s="138">
        <v>36400</v>
      </c>
      <c r="E19" s="139">
        <v>63</v>
      </c>
      <c r="G19" s="74" t="s">
        <v>119</v>
      </c>
      <c r="H19" s="74" t="s">
        <v>42</v>
      </c>
      <c r="I19" s="74" t="s">
        <v>39</v>
      </c>
      <c r="J19" s="140">
        <v>42243.87</v>
      </c>
      <c r="K19" s="74">
        <v>60</v>
      </c>
      <c r="M19" s="74" t="s">
        <v>121</v>
      </c>
      <c r="N19" s="78" t="s">
        <v>38</v>
      </c>
      <c r="O19" s="74" t="s">
        <v>46</v>
      </c>
      <c r="P19" s="142">
        <v>31363.88</v>
      </c>
      <c r="Q19" s="74">
        <v>53</v>
      </c>
      <c r="S19" s="64" t="s">
        <v>121</v>
      </c>
      <c r="T19" s="74" t="s">
        <v>42</v>
      </c>
      <c r="U19" s="74" t="s">
        <v>39</v>
      </c>
      <c r="V19" s="143">
        <v>30062.57</v>
      </c>
      <c r="W19" s="72">
        <v>64</v>
      </c>
      <c r="Y19" s="149" t="s">
        <v>119</v>
      </c>
      <c r="Z19" s="154" t="s">
        <v>48</v>
      </c>
      <c r="AA19" s="155" t="s">
        <v>53</v>
      </c>
      <c r="AB19" s="153">
        <v>44968.860999999997</v>
      </c>
    </row>
    <row r="20" spans="1:28" x14ac:dyDescent="0.25">
      <c r="A20" s="74" t="s">
        <v>117</v>
      </c>
      <c r="B20" s="74" t="s">
        <v>38</v>
      </c>
      <c r="C20" s="74" t="s">
        <v>44</v>
      </c>
      <c r="D20" s="138">
        <v>32244.35</v>
      </c>
      <c r="E20" s="139">
        <v>59</v>
      </c>
      <c r="G20" s="74" t="s">
        <v>119</v>
      </c>
      <c r="H20" s="74" t="s">
        <v>42</v>
      </c>
      <c r="I20" s="74" t="s">
        <v>39</v>
      </c>
      <c r="J20" s="140">
        <v>26250</v>
      </c>
      <c r="K20" s="74">
        <v>66</v>
      </c>
      <c r="M20" s="74" t="s">
        <v>121</v>
      </c>
      <c r="N20" s="78" t="s">
        <v>38</v>
      </c>
      <c r="O20" s="74" t="s">
        <v>46</v>
      </c>
      <c r="P20" s="142">
        <v>29635.08</v>
      </c>
      <c r="Q20" s="74">
        <v>65</v>
      </c>
      <c r="S20" s="64" t="s">
        <v>121</v>
      </c>
      <c r="T20" s="74" t="s">
        <v>35</v>
      </c>
      <c r="U20" s="74" t="s">
        <v>39</v>
      </c>
      <c r="V20" s="143">
        <v>16500</v>
      </c>
      <c r="W20" s="72">
        <v>67</v>
      </c>
      <c r="Y20" s="149" t="s">
        <v>119</v>
      </c>
      <c r="Z20" s="154" t="s">
        <v>47</v>
      </c>
      <c r="AA20" s="155" t="s">
        <v>54</v>
      </c>
      <c r="AB20" s="153">
        <v>73546.736000000004</v>
      </c>
    </row>
    <row r="21" spans="1:28" x14ac:dyDescent="0.25">
      <c r="A21" s="74" t="s">
        <v>117</v>
      </c>
      <c r="B21" s="74" t="s">
        <v>38</v>
      </c>
      <c r="C21" s="74" t="s">
        <v>44</v>
      </c>
      <c r="D21" s="138">
        <v>33196.980000000003</v>
      </c>
      <c r="E21" s="139">
        <v>65</v>
      </c>
      <c r="G21" s="74" t="s">
        <v>119</v>
      </c>
      <c r="H21" s="74" t="s">
        <v>35</v>
      </c>
      <c r="I21" s="74" t="s">
        <v>39</v>
      </c>
      <c r="J21" s="140">
        <v>16500</v>
      </c>
      <c r="K21" s="74">
        <v>85</v>
      </c>
      <c r="M21" s="74" t="s">
        <v>121</v>
      </c>
      <c r="N21" s="78" t="s">
        <v>38</v>
      </c>
      <c r="O21" s="74" t="s">
        <v>46</v>
      </c>
      <c r="P21" s="142">
        <v>37558.68</v>
      </c>
      <c r="Q21" s="74">
        <v>50</v>
      </c>
      <c r="Y21" s="149" t="s">
        <v>119</v>
      </c>
      <c r="Z21" s="154" t="s">
        <v>47</v>
      </c>
      <c r="AA21" s="155" t="s">
        <v>50</v>
      </c>
      <c r="AB21" s="153">
        <v>19150.494999999999</v>
      </c>
    </row>
    <row r="22" spans="1:28" x14ac:dyDescent="0.25">
      <c r="A22" s="74" t="s">
        <v>117</v>
      </c>
      <c r="B22" s="74" t="s">
        <v>37</v>
      </c>
      <c r="C22" s="74" t="s">
        <v>44</v>
      </c>
      <c r="D22" s="138">
        <v>35140.449999999997</v>
      </c>
      <c r="E22" s="139">
        <v>70</v>
      </c>
      <c r="G22" s="74" t="s">
        <v>119</v>
      </c>
      <c r="H22" s="74" t="s">
        <v>35</v>
      </c>
      <c r="I22" s="74" t="s">
        <v>39</v>
      </c>
      <c r="J22" s="140">
        <v>19825.509999999998</v>
      </c>
      <c r="K22" s="74">
        <v>67</v>
      </c>
      <c r="M22" s="74" t="s">
        <v>121</v>
      </c>
      <c r="N22" s="78" t="s">
        <v>38</v>
      </c>
      <c r="O22" s="74" t="s">
        <v>46</v>
      </c>
      <c r="P22" s="142">
        <v>32070.39</v>
      </c>
      <c r="Q22" s="74">
        <v>65</v>
      </c>
      <c r="Y22" s="149" t="s">
        <v>119</v>
      </c>
      <c r="Z22" s="154" t="s">
        <v>48</v>
      </c>
      <c r="AA22" s="155" t="s">
        <v>52</v>
      </c>
      <c r="AB22" s="153">
        <v>6383.2429934000002</v>
      </c>
    </row>
    <row r="23" spans="1:28" x14ac:dyDescent="0.25">
      <c r="A23" s="74" t="s">
        <v>117</v>
      </c>
      <c r="B23" s="74" t="s">
        <v>38</v>
      </c>
      <c r="C23" s="74" t="s">
        <v>44</v>
      </c>
      <c r="D23" s="138">
        <v>22846.54</v>
      </c>
      <c r="E23" s="139">
        <v>62</v>
      </c>
      <c r="G23" s="74" t="s">
        <v>119</v>
      </c>
      <c r="H23" s="74" t="s">
        <v>42</v>
      </c>
      <c r="I23" s="74" t="s">
        <v>39</v>
      </c>
      <c r="J23" s="140">
        <v>16500</v>
      </c>
      <c r="K23" s="74">
        <v>74</v>
      </c>
      <c r="M23" s="74" t="s">
        <v>121</v>
      </c>
      <c r="N23" s="78" t="s">
        <v>38</v>
      </c>
      <c r="O23" s="74" t="s">
        <v>46</v>
      </c>
      <c r="P23" s="142">
        <v>53917.09</v>
      </c>
      <c r="Q23" s="72">
        <v>60</v>
      </c>
      <c r="Y23" s="149" t="s">
        <v>119</v>
      </c>
      <c r="Z23" s="154" t="s">
        <v>48</v>
      </c>
      <c r="AA23" s="155" t="s">
        <v>52</v>
      </c>
      <c r="AB23" s="153">
        <v>6383.2429934000002</v>
      </c>
    </row>
    <row r="24" spans="1:28" x14ac:dyDescent="0.25">
      <c r="A24" s="74" t="s">
        <v>117</v>
      </c>
      <c r="B24" s="74" t="s">
        <v>38</v>
      </c>
      <c r="C24" s="74" t="s">
        <v>44</v>
      </c>
      <c r="D24" s="138">
        <v>43000</v>
      </c>
      <c r="E24" s="139">
        <v>67</v>
      </c>
      <c r="G24" s="74" t="s">
        <v>119</v>
      </c>
      <c r="H24" s="74" t="s">
        <v>35</v>
      </c>
      <c r="I24" s="74" t="s">
        <v>39</v>
      </c>
      <c r="J24" s="140">
        <v>26117.78</v>
      </c>
      <c r="K24" s="74">
        <v>70</v>
      </c>
      <c r="Y24" s="149" t="s">
        <v>119</v>
      </c>
      <c r="Z24" s="154" t="s">
        <v>48</v>
      </c>
      <c r="AA24" s="155" t="s">
        <v>52</v>
      </c>
      <c r="AB24" s="153">
        <v>6383.2429934000002</v>
      </c>
    </row>
    <row r="25" spans="1:28" x14ac:dyDescent="0.25">
      <c r="A25" s="74" t="s">
        <v>117</v>
      </c>
      <c r="B25" s="74" t="s">
        <v>38</v>
      </c>
      <c r="C25" s="74" t="s">
        <v>44</v>
      </c>
      <c r="D25" s="138">
        <v>28583.06</v>
      </c>
      <c r="E25" s="139">
        <v>72</v>
      </c>
      <c r="G25" s="74" t="s">
        <v>119</v>
      </c>
      <c r="H25" s="74" t="s">
        <v>35</v>
      </c>
      <c r="I25" s="74" t="s">
        <v>39</v>
      </c>
      <c r="J25" s="140">
        <v>50796.9</v>
      </c>
      <c r="K25" s="74">
        <v>86</v>
      </c>
      <c r="Y25" s="149" t="s">
        <v>119</v>
      </c>
      <c r="Z25" s="154" t="s">
        <v>48</v>
      </c>
      <c r="AA25" s="155" t="s">
        <v>53</v>
      </c>
      <c r="AB25" s="153">
        <v>29794.146000000001</v>
      </c>
    </row>
    <row r="26" spans="1:28" x14ac:dyDescent="0.25">
      <c r="A26" s="74" t="s">
        <v>117</v>
      </c>
      <c r="B26" s="74" t="s">
        <v>37</v>
      </c>
      <c r="C26" s="74" t="s">
        <v>44</v>
      </c>
      <c r="D26" s="138">
        <v>52895</v>
      </c>
      <c r="E26" s="139">
        <v>68</v>
      </c>
      <c r="G26" s="74" t="s">
        <v>119</v>
      </c>
      <c r="H26" s="74" t="s">
        <v>35</v>
      </c>
      <c r="I26" s="74" t="s">
        <v>39</v>
      </c>
      <c r="J26" s="140">
        <v>50657.2</v>
      </c>
      <c r="K26" s="74">
        <v>85</v>
      </c>
      <c r="Y26" s="149" t="s">
        <v>119</v>
      </c>
      <c r="Z26" s="154" t="s">
        <v>47</v>
      </c>
      <c r="AA26" s="155" t="s">
        <v>54</v>
      </c>
      <c r="AB26" s="153">
        <v>15625.403999999999</v>
      </c>
    </row>
    <row r="27" spans="1:28" x14ac:dyDescent="0.25">
      <c r="A27" s="74" t="s">
        <v>117</v>
      </c>
      <c r="B27" s="74" t="s">
        <v>38</v>
      </c>
      <c r="C27" s="74" t="s">
        <v>44</v>
      </c>
      <c r="D27" s="138">
        <v>32307.599999999999</v>
      </c>
      <c r="E27" s="139">
        <v>74</v>
      </c>
      <c r="G27" s="74" t="s">
        <v>119</v>
      </c>
      <c r="H27" s="74" t="s">
        <v>35</v>
      </c>
      <c r="I27" s="74" t="s">
        <v>39</v>
      </c>
      <c r="J27" s="140">
        <v>21054.02</v>
      </c>
      <c r="K27" s="74">
        <v>77</v>
      </c>
      <c r="Y27" s="149" t="s">
        <v>119</v>
      </c>
      <c r="Z27" s="154" t="s">
        <v>48</v>
      </c>
      <c r="AA27" s="155" t="s">
        <v>52</v>
      </c>
      <c r="AB27" s="153">
        <v>3906.3509999999997</v>
      </c>
    </row>
    <row r="28" spans="1:28" x14ac:dyDescent="0.25">
      <c r="A28" s="74" t="s">
        <v>117</v>
      </c>
      <c r="B28" s="74" t="s">
        <v>37</v>
      </c>
      <c r="C28" s="74" t="s">
        <v>44</v>
      </c>
      <c r="D28" s="138">
        <v>29120.02</v>
      </c>
      <c r="E28" s="139">
        <v>59</v>
      </c>
      <c r="G28" s="74" t="s">
        <v>119</v>
      </c>
      <c r="H28" s="74" t="s">
        <v>42</v>
      </c>
      <c r="I28" s="74" t="s">
        <v>39</v>
      </c>
      <c r="J28" s="140">
        <v>16500</v>
      </c>
      <c r="K28" s="74">
        <v>85</v>
      </c>
      <c r="Y28" s="149" t="s">
        <v>119</v>
      </c>
      <c r="Z28" s="154" t="s">
        <v>48</v>
      </c>
      <c r="AA28" s="155" t="s">
        <v>52</v>
      </c>
      <c r="AB28" s="153">
        <v>3906.3509999999997</v>
      </c>
    </row>
    <row r="29" spans="1:28" x14ac:dyDescent="0.25">
      <c r="A29" s="74" t="s">
        <v>117</v>
      </c>
      <c r="B29" s="74" t="s">
        <v>38</v>
      </c>
      <c r="C29" s="74" t="s">
        <v>44</v>
      </c>
      <c r="D29" s="138">
        <v>84850</v>
      </c>
      <c r="E29" s="139">
        <v>66</v>
      </c>
      <c r="G29" s="74" t="s">
        <v>119</v>
      </c>
      <c r="H29" s="74" t="s">
        <v>42</v>
      </c>
      <c r="I29" s="74" t="s">
        <v>39</v>
      </c>
      <c r="J29" s="140">
        <v>46893.25</v>
      </c>
      <c r="K29" s="74">
        <v>70</v>
      </c>
      <c r="Y29" s="149" t="s">
        <v>119</v>
      </c>
      <c r="Z29" s="154" t="s">
        <v>48</v>
      </c>
      <c r="AA29" s="155" t="s">
        <v>52</v>
      </c>
      <c r="AB29" s="153">
        <v>3906.3509999999997</v>
      </c>
    </row>
    <row r="30" spans="1:28" x14ac:dyDescent="0.25">
      <c r="G30" s="74" t="s">
        <v>119</v>
      </c>
      <c r="H30" s="74" t="s">
        <v>35</v>
      </c>
      <c r="I30" s="74" t="s">
        <v>39</v>
      </c>
      <c r="J30" s="140">
        <v>25880.19</v>
      </c>
      <c r="K30" s="74">
        <v>66</v>
      </c>
      <c r="Y30" s="149" t="s">
        <v>119</v>
      </c>
      <c r="Z30" s="154" t="s">
        <v>48</v>
      </c>
      <c r="AA30" s="155" t="s">
        <v>52</v>
      </c>
      <c r="AB30" s="153">
        <v>3906.3509999999997</v>
      </c>
    </row>
    <row r="31" spans="1:28" x14ac:dyDescent="0.25">
      <c r="G31" s="74" t="s">
        <v>119</v>
      </c>
      <c r="H31" s="74" t="s">
        <v>42</v>
      </c>
      <c r="I31" s="74" t="s">
        <v>39</v>
      </c>
      <c r="J31" s="140">
        <v>76794.69</v>
      </c>
      <c r="K31" s="74">
        <v>64</v>
      </c>
      <c r="Y31" s="149" t="s">
        <v>119</v>
      </c>
      <c r="Z31" s="154" t="s">
        <v>48</v>
      </c>
      <c r="AA31" s="155" t="s">
        <v>53</v>
      </c>
      <c r="AB31" s="153">
        <v>15504.278999999999</v>
      </c>
    </row>
    <row r="32" spans="1:28" x14ac:dyDescent="0.25">
      <c r="G32" s="74" t="s">
        <v>119</v>
      </c>
      <c r="H32" s="74" t="s">
        <v>35</v>
      </c>
      <c r="I32" s="74" t="s">
        <v>39</v>
      </c>
      <c r="J32" s="140">
        <v>45805.760000000002</v>
      </c>
      <c r="K32" s="74">
        <v>72</v>
      </c>
      <c r="Y32" s="149" t="s">
        <v>119</v>
      </c>
      <c r="Z32" s="154" t="s">
        <v>48</v>
      </c>
      <c r="AA32" s="155" t="s">
        <v>52</v>
      </c>
      <c r="AB32" s="153">
        <v>15504.278999999999</v>
      </c>
    </row>
    <row r="33" spans="7:28" x14ac:dyDescent="0.25">
      <c r="G33" s="74" t="s">
        <v>119</v>
      </c>
      <c r="H33" s="74" t="s">
        <v>35</v>
      </c>
      <c r="I33" s="74" t="s">
        <v>39</v>
      </c>
      <c r="J33" s="140">
        <v>16500</v>
      </c>
      <c r="K33" s="74">
        <v>84</v>
      </c>
      <c r="Y33" s="149" t="s">
        <v>119</v>
      </c>
      <c r="Z33" s="154" t="s">
        <v>48</v>
      </c>
      <c r="AA33" s="155" t="s">
        <v>53</v>
      </c>
      <c r="AB33" s="153">
        <v>19700.177</v>
      </c>
    </row>
    <row r="34" spans="7:28" x14ac:dyDescent="0.25">
      <c r="G34" s="74" t="s">
        <v>119</v>
      </c>
      <c r="H34" s="74" t="s">
        <v>35</v>
      </c>
      <c r="I34" s="74" t="s">
        <v>39</v>
      </c>
      <c r="J34" s="140">
        <v>47919.87</v>
      </c>
      <c r="K34" s="74">
        <v>86</v>
      </c>
      <c r="Y34" s="149" t="s">
        <v>119</v>
      </c>
      <c r="Z34" s="154" t="s">
        <v>47</v>
      </c>
      <c r="AA34" s="155" t="s">
        <v>51</v>
      </c>
      <c r="AB34" s="153">
        <v>19700.177</v>
      </c>
    </row>
    <row r="35" spans="7:28" x14ac:dyDescent="0.25">
      <c r="G35" s="74" t="s">
        <v>119</v>
      </c>
      <c r="H35" s="74" t="s">
        <v>35</v>
      </c>
      <c r="I35" s="74" t="s">
        <v>39</v>
      </c>
      <c r="J35" s="140">
        <v>53940.35</v>
      </c>
      <c r="K35" s="74">
        <v>64</v>
      </c>
      <c r="Y35" s="149" t="s">
        <v>119</v>
      </c>
      <c r="Z35" s="154" t="s">
        <v>47</v>
      </c>
      <c r="AA35" s="155" t="s">
        <v>50</v>
      </c>
      <c r="AB35" s="153">
        <v>22506.416000000001</v>
      </c>
    </row>
    <row r="36" spans="7:28" x14ac:dyDescent="0.25">
      <c r="G36" s="74" t="s">
        <v>119</v>
      </c>
      <c r="H36" s="74" t="s">
        <v>42</v>
      </c>
      <c r="I36" s="74" t="s">
        <v>39</v>
      </c>
      <c r="J36" s="140">
        <v>72985.66</v>
      </c>
      <c r="K36" s="74">
        <v>63</v>
      </c>
      <c r="Y36" s="149" t="s">
        <v>119</v>
      </c>
      <c r="Z36" s="154" t="s">
        <v>48</v>
      </c>
      <c r="AA36" s="155" t="s">
        <v>52</v>
      </c>
      <c r="AB36" s="153">
        <v>11253.208000000001</v>
      </c>
    </row>
    <row r="37" spans="7:28" x14ac:dyDescent="0.25">
      <c r="G37" s="74" t="s">
        <v>119</v>
      </c>
      <c r="H37" s="74" t="s">
        <v>42</v>
      </c>
      <c r="I37" s="74" t="s">
        <v>39</v>
      </c>
      <c r="J37" s="140">
        <v>39798.33</v>
      </c>
      <c r="K37" s="74">
        <v>71</v>
      </c>
      <c r="Y37" s="149" t="s">
        <v>119</v>
      </c>
      <c r="Z37" s="154" t="s">
        <v>48</v>
      </c>
      <c r="AA37" s="155" t="s">
        <v>52</v>
      </c>
      <c r="AB37" s="153">
        <v>11253.208000000001</v>
      </c>
    </row>
    <row r="38" spans="7:28" x14ac:dyDescent="0.25">
      <c r="G38" s="74" t="s">
        <v>119</v>
      </c>
      <c r="H38" s="74" t="s">
        <v>35</v>
      </c>
      <c r="I38" s="74" t="s">
        <v>39</v>
      </c>
      <c r="J38" s="140">
        <v>33691.480000000003</v>
      </c>
      <c r="K38" s="74">
        <v>67</v>
      </c>
      <c r="Y38" s="149" t="s">
        <v>119</v>
      </c>
      <c r="Z38" s="154" t="s">
        <v>48</v>
      </c>
      <c r="AA38" s="155" t="s">
        <v>53</v>
      </c>
      <c r="AB38" s="153">
        <v>40439.432000000001</v>
      </c>
    </row>
    <row r="39" spans="7:28" x14ac:dyDescent="0.25">
      <c r="G39" s="74" t="s">
        <v>119</v>
      </c>
      <c r="H39" s="74" t="s">
        <v>42</v>
      </c>
      <c r="I39" s="74" t="s">
        <v>39</v>
      </c>
      <c r="J39" s="140">
        <v>30582.2</v>
      </c>
      <c r="K39" s="74">
        <v>66</v>
      </c>
      <c r="Y39" s="149" t="s">
        <v>119</v>
      </c>
      <c r="Z39" s="154" t="s">
        <v>48</v>
      </c>
      <c r="AA39" s="155" t="s">
        <v>53</v>
      </c>
      <c r="AB39" s="153">
        <v>11770.56</v>
      </c>
    </row>
    <row r="40" spans="7:28" x14ac:dyDescent="0.25">
      <c r="G40" s="74" t="s">
        <v>119</v>
      </c>
      <c r="H40" s="74" t="s">
        <v>35</v>
      </c>
      <c r="I40" s="74" t="s">
        <v>39</v>
      </c>
      <c r="J40" s="140">
        <v>57660.37</v>
      </c>
      <c r="K40" s="74">
        <v>68</v>
      </c>
      <c r="Y40" s="149" t="s">
        <v>119</v>
      </c>
      <c r="Z40" s="154" t="s">
        <v>48</v>
      </c>
      <c r="AA40" s="155" t="s">
        <v>53</v>
      </c>
      <c r="AB40" s="153">
        <v>14418.242999999999</v>
      </c>
    </row>
    <row r="41" spans="7:28" x14ac:dyDescent="0.25">
      <c r="G41" s="74" t="s">
        <v>119</v>
      </c>
      <c r="H41" s="74" t="s">
        <v>35</v>
      </c>
      <c r="I41" s="74" t="s">
        <v>39</v>
      </c>
      <c r="J41" s="140">
        <v>31300.53</v>
      </c>
      <c r="K41" s="74">
        <v>68</v>
      </c>
      <c r="Y41" s="149" t="s">
        <v>119</v>
      </c>
      <c r="Z41" s="154" t="s">
        <v>48</v>
      </c>
      <c r="AA41" s="155" t="s">
        <v>52</v>
      </c>
      <c r="AB41" s="153">
        <v>14418.242999999999</v>
      </c>
    </row>
    <row r="42" spans="7:28" x14ac:dyDescent="0.25">
      <c r="G42" s="74" t="s">
        <v>120</v>
      </c>
      <c r="H42" s="74" t="s">
        <v>42</v>
      </c>
      <c r="I42" s="74" t="s">
        <v>39</v>
      </c>
      <c r="J42" s="140">
        <v>32594.79</v>
      </c>
      <c r="K42" s="74">
        <v>70</v>
      </c>
      <c r="Y42" s="149" t="s">
        <v>119</v>
      </c>
      <c r="Z42" s="154" t="s">
        <v>48</v>
      </c>
      <c r="AA42" s="155" t="s">
        <v>53</v>
      </c>
      <c r="AB42" s="153">
        <v>15697.278000000002</v>
      </c>
    </row>
    <row r="43" spans="7:28" x14ac:dyDescent="0.25">
      <c r="G43" s="74" t="s">
        <v>120</v>
      </c>
      <c r="H43" s="74" t="s">
        <v>42</v>
      </c>
      <c r="I43" s="74" t="s">
        <v>39</v>
      </c>
      <c r="J43" s="140">
        <v>30038</v>
      </c>
      <c r="K43" s="74">
        <v>71</v>
      </c>
      <c r="Y43" s="149" t="s">
        <v>119</v>
      </c>
      <c r="Z43" s="156" t="s">
        <v>48</v>
      </c>
      <c r="AA43" s="157" t="s">
        <v>52</v>
      </c>
      <c r="AB43" s="153">
        <v>7848.639000000001</v>
      </c>
    </row>
    <row r="44" spans="7:28" x14ac:dyDescent="0.25">
      <c r="G44" s="74" t="s">
        <v>120</v>
      </c>
      <c r="H44" s="74" t="s">
        <v>35</v>
      </c>
      <c r="I44" s="74" t="s">
        <v>39</v>
      </c>
      <c r="J44" s="140">
        <v>16500</v>
      </c>
      <c r="K44" s="74">
        <v>72</v>
      </c>
      <c r="Y44" s="149" t="s">
        <v>119</v>
      </c>
      <c r="Z44" s="154" t="s">
        <v>48</v>
      </c>
      <c r="AA44" s="155" t="s">
        <v>57</v>
      </c>
      <c r="AB44" s="153">
        <v>5232.4260000000004</v>
      </c>
    </row>
    <row r="45" spans="7:28" x14ac:dyDescent="0.25">
      <c r="G45" s="74" t="s">
        <v>120</v>
      </c>
      <c r="H45" s="74" t="s">
        <v>35</v>
      </c>
      <c r="I45" s="74" t="s">
        <v>39</v>
      </c>
      <c r="J45" s="140">
        <v>60863.72</v>
      </c>
      <c r="K45" s="74">
        <v>66</v>
      </c>
      <c r="Y45" s="149" t="s">
        <v>119</v>
      </c>
      <c r="Z45" s="156" t="s">
        <v>47</v>
      </c>
      <c r="AA45" s="155" t="s">
        <v>56</v>
      </c>
      <c r="AB45" s="153">
        <v>5232.5260000000007</v>
      </c>
    </row>
    <row r="46" spans="7:28" x14ac:dyDescent="0.25">
      <c r="G46" s="74" t="s">
        <v>120</v>
      </c>
      <c r="H46" s="74" t="s">
        <v>35</v>
      </c>
      <c r="I46" s="74" t="s">
        <v>39</v>
      </c>
      <c r="J46" s="140">
        <v>50151.43</v>
      </c>
      <c r="K46" s="74">
        <v>77</v>
      </c>
      <c r="Y46" s="149" t="s">
        <v>119</v>
      </c>
      <c r="Z46" s="154" t="s">
        <v>48</v>
      </c>
      <c r="AA46" s="155" t="s">
        <v>52</v>
      </c>
      <c r="AB46" s="153">
        <v>30898.763999999999</v>
      </c>
    </row>
    <row r="47" spans="7:28" x14ac:dyDescent="0.25">
      <c r="G47" s="74" t="s">
        <v>120</v>
      </c>
      <c r="H47" s="74" t="s">
        <v>35</v>
      </c>
      <c r="I47" s="74" t="s">
        <v>39</v>
      </c>
      <c r="J47" s="140">
        <v>16500</v>
      </c>
      <c r="K47" s="74">
        <v>85</v>
      </c>
      <c r="Y47" s="152" t="s">
        <v>123</v>
      </c>
      <c r="Z47" s="152" t="s">
        <v>47</v>
      </c>
      <c r="AA47" s="146" t="s">
        <v>50</v>
      </c>
      <c r="AB47" s="153">
        <v>16500</v>
      </c>
    </row>
    <row r="48" spans="7:28" x14ac:dyDescent="0.25">
      <c r="G48" s="74" t="s">
        <v>120</v>
      </c>
      <c r="H48" s="74" t="s">
        <v>35</v>
      </c>
      <c r="I48" s="74" t="s">
        <v>39</v>
      </c>
      <c r="J48" s="140">
        <v>43876.63</v>
      </c>
      <c r="K48" s="74">
        <v>66</v>
      </c>
      <c r="Y48" s="152" t="s">
        <v>123</v>
      </c>
      <c r="Z48" s="152" t="s">
        <v>48</v>
      </c>
      <c r="AA48" s="146" t="s">
        <v>50</v>
      </c>
      <c r="AB48" s="153">
        <v>19727.3</v>
      </c>
    </row>
    <row r="49" spans="7:28" x14ac:dyDescent="0.25">
      <c r="G49" s="74" t="s">
        <v>120</v>
      </c>
      <c r="H49" s="74" t="s">
        <v>42</v>
      </c>
      <c r="I49" s="74" t="s">
        <v>39</v>
      </c>
      <c r="J49" s="140">
        <v>41305.550000000003</v>
      </c>
      <c r="K49" s="74">
        <v>71</v>
      </c>
      <c r="Y49" s="152" t="s">
        <v>120</v>
      </c>
      <c r="Z49" s="152" t="s">
        <v>47</v>
      </c>
      <c r="AA49" s="146" t="s">
        <v>50</v>
      </c>
      <c r="AB49" s="153">
        <v>21338.19</v>
      </c>
    </row>
    <row r="50" spans="7:28" x14ac:dyDescent="0.25">
      <c r="G50" s="74" t="s">
        <v>120</v>
      </c>
      <c r="H50" s="74" t="s">
        <v>42</v>
      </c>
      <c r="I50" s="74" t="s">
        <v>39</v>
      </c>
      <c r="J50" s="140">
        <v>73991.960000000006</v>
      </c>
      <c r="K50" s="74">
        <v>60</v>
      </c>
      <c r="Y50" s="152" t="s">
        <v>120</v>
      </c>
      <c r="Z50" s="152" t="s">
        <v>47</v>
      </c>
      <c r="AA50" s="146" t="s">
        <v>50</v>
      </c>
      <c r="AB50" s="153">
        <v>15000</v>
      </c>
    </row>
    <row r="51" spans="7:28" x14ac:dyDescent="0.25">
      <c r="G51" s="74" t="s">
        <v>120</v>
      </c>
      <c r="H51" s="74" t="s">
        <v>35</v>
      </c>
      <c r="I51" s="74" t="s">
        <v>39</v>
      </c>
      <c r="J51" s="140">
        <v>37798.51</v>
      </c>
      <c r="K51" s="74">
        <v>62</v>
      </c>
      <c r="Y51" s="152" t="s">
        <v>120</v>
      </c>
      <c r="Z51" s="152" t="s">
        <v>48</v>
      </c>
      <c r="AA51" s="159" t="s">
        <v>50</v>
      </c>
      <c r="AB51" s="153">
        <v>43876.63</v>
      </c>
    </row>
    <row r="52" spans="7:28" x14ac:dyDescent="0.25">
      <c r="G52" s="74" t="s">
        <v>120</v>
      </c>
      <c r="H52" s="74" t="s">
        <v>42</v>
      </c>
      <c r="I52" s="74" t="s">
        <v>39</v>
      </c>
      <c r="J52" s="140">
        <v>41673.06</v>
      </c>
      <c r="K52" s="74">
        <v>63</v>
      </c>
      <c r="Y52" s="152" t="s">
        <v>123</v>
      </c>
      <c r="Z52" s="149" t="s">
        <v>48</v>
      </c>
      <c r="AA52" s="158" t="s">
        <v>50</v>
      </c>
      <c r="AB52" s="151">
        <v>50565.216</v>
      </c>
    </row>
    <row r="53" spans="7:28" x14ac:dyDescent="0.25">
      <c r="G53" s="74" t="s">
        <v>120</v>
      </c>
      <c r="H53" s="74" t="s">
        <v>42</v>
      </c>
      <c r="I53" s="74" t="s">
        <v>39</v>
      </c>
      <c r="J53" s="140">
        <v>57660.37</v>
      </c>
      <c r="K53" s="74">
        <v>65</v>
      </c>
      <c r="Y53" s="152" t="s">
        <v>123</v>
      </c>
      <c r="Z53" s="152" t="s">
        <v>47</v>
      </c>
      <c r="AA53" s="159" t="s">
        <v>50</v>
      </c>
      <c r="AB53" s="153">
        <v>52866.896000000001</v>
      </c>
    </row>
    <row r="54" spans="7:28" x14ac:dyDescent="0.25">
      <c r="G54" s="74" t="s">
        <v>120</v>
      </c>
      <c r="H54" s="74" t="s">
        <v>35</v>
      </c>
      <c r="I54" s="74" t="s">
        <v>39</v>
      </c>
      <c r="J54" s="140">
        <v>16500</v>
      </c>
      <c r="K54" s="74">
        <v>64</v>
      </c>
      <c r="Y54" s="152" t="s">
        <v>120</v>
      </c>
      <c r="Z54" s="160" t="s">
        <v>48</v>
      </c>
      <c r="AA54" s="159" t="s">
        <v>53</v>
      </c>
      <c r="AB54" s="153">
        <v>14872.428</v>
      </c>
    </row>
    <row r="55" spans="7:28" x14ac:dyDescent="0.25">
      <c r="G55" s="74" t="s">
        <v>120</v>
      </c>
      <c r="H55" s="74" t="s">
        <v>42</v>
      </c>
      <c r="I55" s="74" t="s">
        <v>39</v>
      </c>
      <c r="J55" s="140">
        <v>16500</v>
      </c>
      <c r="K55" s="74">
        <v>81</v>
      </c>
      <c r="Y55" s="152" t="s">
        <v>120</v>
      </c>
      <c r="Z55" s="160" t="s">
        <v>48</v>
      </c>
      <c r="AA55" s="159" t="s">
        <v>52</v>
      </c>
      <c r="AB55" s="153">
        <v>4957.2777009600004</v>
      </c>
    </row>
    <row r="56" spans="7:28" x14ac:dyDescent="0.25">
      <c r="G56" s="74" t="s">
        <v>120</v>
      </c>
      <c r="H56" s="74" t="s">
        <v>42</v>
      </c>
      <c r="I56" s="74" t="s">
        <v>39</v>
      </c>
      <c r="J56" s="140">
        <v>16500</v>
      </c>
      <c r="K56" s="74">
        <v>91</v>
      </c>
      <c r="Y56" s="152" t="s">
        <v>120</v>
      </c>
      <c r="Z56" s="160" t="s">
        <v>48</v>
      </c>
      <c r="AA56" s="159" t="s">
        <v>52</v>
      </c>
      <c r="AB56" s="153">
        <v>4957.2777009600004</v>
      </c>
    </row>
    <row r="57" spans="7:28" x14ac:dyDescent="0.25">
      <c r="G57" s="74" t="s">
        <v>120</v>
      </c>
      <c r="H57" s="74" t="s">
        <v>42</v>
      </c>
      <c r="I57" s="74" t="s">
        <v>39</v>
      </c>
      <c r="J57" s="140">
        <v>104500</v>
      </c>
      <c r="K57" s="74">
        <v>86</v>
      </c>
      <c r="Y57" s="152" t="s">
        <v>123</v>
      </c>
      <c r="Z57" s="160" t="s">
        <v>48</v>
      </c>
      <c r="AA57" s="159" t="s">
        <v>52</v>
      </c>
      <c r="AB57" s="153">
        <v>4957.2777009600004</v>
      </c>
    </row>
    <row r="58" spans="7:28" x14ac:dyDescent="0.25">
      <c r="G58" s="74" t="s">
        <v>120</v>
      </c>
      <c r="H58" s="74" t="s">
        <v>42</v>
      </c>
      <c r="I58" s="74" t="s">
        <v>39</v>
      </c>
      <c r="J58" s="140">
        <v>26596.98</v>
      </c>
      <c r="K58" s="74">
        <v>77</v>
      </c>
      <c r="Y58" s="152" t="s">
        <v>123</v>
      </c>
      <c r="Z58" s="152" t="s">
        <v>48</v>
      </c>
      <c r="AA58" s="159" t="s">
        <v>50</v>
      </c>
      <c r="AB58" s="153">
        <v>29582.543999999998</v>
      </c>
    </row>
    <row r="59" spans="7:28" x14ac:dyDescent="0.25">
      <c r="G59" s="74" t="s">
        <v>120</v>
      </c>
      <c r="H59" s="74" t="s">
        <v>42</v>
      </c>
      <c r="I59" s="74" t="s">
        <v>39</v>
      </c>
      <c r="J59" s="140">
        <v>33206.15</v>
      </c>
      <c r="K59" s="74">
        <v>63</v>
      </c>
      <c r="Y59" s="152" t="s">
        <v>124</v>
      </c>
      <c r="Z59" s="152" t="s">
        <v>48</v>
      </c>
      <c r="AA59" s="146" t="s">
        <v>52</v>
      </c>
      <c r="AB59" s="153">
        <v>8197.77</v>
      </c>
    </row>
    <row r="60" spans="7:28" x14ac:dyDescent="0.25">
      <c r="G60" s="74" t="s">
        <v>120</v>
      </c>
      <c r="H60" s="74" t="s">
        <v>42</v>
      </c>
      <c r="I60" s="74" t="s">
        <v>39</v>
      </c>
      <c r="J60" s="140">
        <v>26385.48</v>
      </c>
      <c r="K60" s="74">
        <v>73</v>
      </c>
      <c r="Y60" s="152" t="s">
        <v>124</v>
      </c>
      <c r="Z60" s="152" t="s">
        <v>48</v>
      </c>
      <c r="AA60" s="146" t="s">
        <v>52</v>
      </c>
      <c r="AB60" s="153">
        <v>8197.77</v>
      </c>
    </row>
    <row r="61" spans="7:28" x14ac:dyDescent="0.25">
      <c r="G61" s="74" t="s">
        <v>120</v>
      </c>
      <c r="H61" s="74" t="s">
        <v>35</v>
      </c>
      <c r="I61" s="74" t="s">
        <v>39</v>
      </c>
      <c r="J61" s="140">
        <v>32753.67</v>
      </c>
      <c r="K61" s="74">
        <v>60</v>
      </c>
      <c r="Y61" s="152" t="s">
        <v>121</v>
      </c>
      <c r="Z61" s="152" t="s">
        <v>47</v>
      </c>
      <c r="AA61" s="146" t="s">
        <v>50</v>
      </c>
      <c r="AB61" s="153">
        <v>16500</v>
      </c>
    </row>
    <row r="62" spans="7:28" x14ac:dyDescent="0.25">
      <c r="G62" s="74" t="s">
        <v>120</v>
      </c>
      <c r="H62" s="74" t="s">
        <v>35</v>
      </c>
      <c r="I62" s="74" t="s">
        <v>39</v>
      </c>
      <c r="J62" s="140">
        <v>23180.78</v>
      </c>
      <c r="K62" s="74">
        <v>78</v>
      </c>
      <c r="Y62" s="152" t="s">
        <v>121</v>
      </c>
      <c r="Z62" s="152" t="s">
        <v>47</v>
      </c>
      <c r="AA62" s="146" t="s">
        <v>50</v>
      </c>
      <c r="AB62" s="153">
        <v>8250</v>
      </c>
    </row>
    <row r="63" spans="7:28" x14ac:dyDescent="0.25">
      <c r="G63" s="74" t="s">
        <v>120</v>
      </c>
      <c r="H63" s="74" t="s">
        <v>42</v>
      </c>
      <c r="I63" s="74" t="s">
        <v>39</v>
      </c>
      <c r="J63" s="140">
        <v>31047.040000000001</v>
      </c>
      <c r="K63" s="74">
        <v>73</v>
      </c>
      <c r="Y63" s="152" t="s">
        <v>121</v>
      </c>
      <c r="Z63" s="152" t="s">
        <v>47</v>
      </c>
      <c r="AA63" s="146" t="s">
        <v>52</v>
      </c>
      <c r="AB63" s="153">
        <v>8250</v>
      </c>
    </row>
    <row r="64" spans="7:28" x14ac:dyDescent="0.25">
      <c r="G64" s="74" t="s">
        <v>120</v>
      </c>
      <c r="H64" s="74" t="s">
        <v>35</v>
      </c>
      <c r="I64" s="74" t="s">
        <v>39</v>
      </c>
      <c r="J64" s="140">
        <v>16500</v>
      </c>
      <c r="K64" s="74">
        <v>84</v>
      </c>
      <c r="Y64" s="152" t="s">
        <v>121</v>
      </c>
      <c r="Z64" s="152" t="s">
        <v>48</v>
      </c>
      <c r="AA64" s="146" t="s">
        <v>50</v>
      </c>
      <c r="AB64" s="153">
        <v>24295.03</v>
      </c>
    </row>
    <row r="65" spans="7:28" x14ac:dyDescent="0.25">
      <c r="G65" s="74" t="s">
        <v>120</v>
      </c>
      <c r="H65" s="74" t="s">
        <v>35</v>
      </c>
      <c r="I65" s="74" t="s">
        <v>39</v>
      </c>
      <c r="J65" s="140">
        <v>47464.75</v>
      </c>
      <c r="K65" s="74">
        <v>70</v>
      </c>
      <c r="Y65" s="152" t="s">
        <v>121</v>
      </c>
      <c r="Z65" s="152" t="s">
        <v>48</v>
      </c>
      <c r="AA65" s="146" t="s">
        <v>50</v>
      </c>
      <c r="AB65" s="153">
        <v>33493.339999999997</v>
      </c>
    </row>
    <row r="66" spans="7:28" x14ac:dyDescent="0.25">
      <c r="G66" s="74" t="s">
        <v>120</v>
      </c>
      <c r="H66" s="74" t="s">
        <v>35</v>
      </c>
      <c r="I66" s="74" t="s">
        <v>39</v>
      </c>
      <c r="J66" s="140">
        <v>16500</v>
      </c>
      <c r="K66" s="74">
        <v>89</v>
      </c>
      <c r="Y66" s="152" t="s">
        <v>121</v>
      </c>
      <c r="Z66" s="152" t="s">
        <v>48</v>
      </c>
      <c r="AA66" s="146" t="s">
        <v>50</v>
      </c>
      <c r="AB66" s="153">
        <v>25571.62</v>
      </c>
    </row>
    <row r="67" spans="7:28" x14ac:dyDescent="0.25">
      <c r="G67" s="74" t="s">
        <v>120</v>
      </c>
      <c r="H67" s="74" t="s">
        <v>42</v>
      </c>
      <c r="I67" s="74" t="s">
        <v>39</v>
      </c>
      <c r="J67" s="140">
        <v>16500</v>
      </c>
      <c r="K67" s="74">
        <v>82</v>
      </c>
      <c r="Y67" s="152" t="s">
        <v>121</v>
      </c>
      <c r="Z67" s="152" t="s">
        <v>47</v>
      </c>
      <c r="AA67" s="146" t="s">
        <v>50</v>
      </c>
      <c r="AB67" s="153">
        <v>16500</v>
      </c>
    </row>
    <row r="68" spans="7:28" x14ac:dyDescent="0.25">
      <c r="G68" s="74" t="s">
        <v>120</v>
      </c>
      <c r="H68" s="74" t="s">
        <v>35</v>
      </c>
      <c r="I68" s="74" t="s">
        <v>39</v>
      </c>
      <c r="J68" s="140">
        <v>29221.43</v>
      </c>
      <c r="K68" s="74">
        <v>72</v>
      </c>
      <c r="Y68" s="152" t="s">
        <v>124</v>
      </c>
      <c r="Z68" s="152" t="s">
        <v>47</v>
      </c>
      <c r="AA68" s="159" t="s">
        <v>50</v>
      </c>
      <c r="AB68" s="153">
        <v>16500</v>
      </c>
    </row>
    <row r="69" spans="7:28" x14ac:dyDescent="0.25">
      <c r="G69" s="74" t="s">
        <v>120</v>
      </c>
      <c r="H69" s="74" t="s">
        <v>35</v>
      </c>
      <c r="I69" s="74" t="s">
        <v>39</v>
      </c>
      <c r="J69" s="140">
        <v>16500</v>
      </c>
      <c r="K69" s="74">
        <v>84</v>
      </c>
      <c r="Y69" s="161" t="s">
        <v>124</v>
      </c>
      <c r="Z69" s="154" t="s">
        <v>47</v>
      </c>
      <c r="AA69" s="155" t="s">
        <v>54</v>
      </c>
      <c r="AB69" s="162">
        <v>28998.234</v>
      </c>
    </row>
    <row r="70" spans="7:28" x14ac:dyDescent="0.25">
      <c r="G70" s="74" t="s">
        <v>120</v>
      </c>
      <c r="H70" s="74" t="s">
        <v>42</v>
      </c>
      <c r="I70" s="74" t="s">
        <v>39</v>
      </c>
      <c r="J70" s="140">
        <v>22585.56</v>
      </c>
      <c r="K70" s="74">
        <v>87</v>
      </c>
      <c r="Y70" s="161" t="s">
        <v>121</v>
      </c>
      <c r="Z70" s="154" t="s">
        <v>48</v>
      </c>
      <c r="AA70" s="155" t="s">
        <v>50</v>
      </c>
      <c r="AB70" s="162">
        <v>34275.633000000002</v>
      </c>
    </row>
    <row r="71" spans="7:28" x14ac:dyDescent="0.25">
      <c r="G71" s="74" t="s">
        <v>120</v>
      </c>
      <c r="H71" s="74" t="s">
        <v>35</v>
      </c>
      <c r="I71" s="74" t="s">
        <v>39</v>
      </c>
      <c r="J71" s="140">
        <v>21802.21</v>
      </c>
      <c r="K71" s="74">
        <v>78</v>
      </c>
      <c r="Y71" s="161" t="s">
        <v>121</v>
      </c>
      <c r="Z71" s="154" t="s">
        <v>47</v>
      </c>
      <c r="AA71" s="155" t="s">
        <v>54</v>
      </c>
      <c r="AB71" s="162">
        <v>25223.796000000002</v>
      </c>
    </row>
    <row r="72" spans="7:28" x14ac:dyDescent="0.25">
      <c r="G72" s="74" t="s">
        <v>120</v>
      </c>
      <c r="H72" s="74" t="s">
        <v>35</v>
      </c>
      <c r="I72" s="74" t="s">
        <v>39</v>
      </c>
      <c r="J72" s="140">
        <v>62893.17</v>
      </c>
      <c r="K72" s="74">
        <v>66</v>
      </c>
      <c r="Y72" s="161" t="s">
        <v>121</v>
      </c>
      <c r="Z72" s="154" t="s">
        <v>48</v>
      </c>
      <c r="AA72" s="155" t="s">
        <v>52</v>
      </c>
      <c r="AB72" s="162">
        <v>12611.898000000001</v>
      </c>
    </row>
    <row r="73" spans="7:28" x14ac:dyDescent="0.25">
      <c r="G73" s="74" t="s">
        <v>120</v>
      </c>
      <c r="H73" s="74" t="s">
        <v>35</v>
      </c>
      <c r="I73" s="74" t="s">
        <v>39</v>
      </c>
      <c r="J73" s="140">
        <v>29182.03</v>
      </c>
      <c r="K73" s="74">
        <v>67</v>
      </c>
      <c r="Y73" s="161" t="s">
        <v>121</v>
      </c>
      <c r="Z73" s="154" t="s">
        <v>48</v>
      </c>
      <c r="AA73" s="155" t="s">
        <v>55</v>
      </c>
      <c r="AB73" s="162">
        <v>7281.2138057999991</v>
      </c>
    </row>
    <row r="74" spans="7:28" x14ac:dyDescent="0.25">
      <c r="G74" s="74" t="s">
        <v>121</v>
      </c>
      <c r="H74" s="74" t="s">
        <v>42</v>
      </c>
      <c r="I74" s="74" t="s">
        <v>39</v>
      </c>
      <c r="J74" s="140">
        <v>46569.19</v>
      </c>
      <c r="K74" s="74">
        <v>66</v>
      </c>
      <c r="Y74" s="161" t="s">
        <v>121</v>
      </c>
      <c r="Z74" s="154" t="s">
        <v>48</v>
      </c>
      <c r="AA74" s="155" t="s">
        <v>52</v>
      </c>
      <c r="AB74" s="162">
        <v>7281.2138057999991</v>
      </c>
    </row>
    <row r="75" spans="7:28" x14ac:dyDescent="0.25">
      <c r="G75" s="74" t="s">
        <v>121</v>
      </c>
      <c r="H75" s="74" t="s">
        <v>35</v>
      </c>
      <c r="I75" s="74" t="s">
        <v>39</v>
      </c>
      <c r="J75" s="140">
        <v>50342.29</v>
      </c>
      <c r="K75" s="74">
        <v>66</v>
      </c>
      <c r="Y75" s="161" t="s">
        <v>121</v>
      </c>
      <c r="Z75" s="154" t="s">
        <v>47</v>
      </c>
      <c r="AA75" s="155" t="s">
        <v>56</v>
      </c>
      <c r="AB75" s="162">
        <v>6455.8760000000002</v>
      </c>
    </row>
    <row r="76" spans="7:28" x14ac:dyDescent="0.25">
      <c r="G76" s="74" t="s">
        <v>121</v>
      </c>
      <c r="H76" s="74" t="s">
        <v>35</v>
      </c>
      <c r="I76" s="74" t="s">
        <v>39</v>
      </c>
      <c r="J76" s="140">
        <v>16500</v>
      </c>
      <c r="K76" s="74">
        <v>91</v>
      </c>
    </row>
    <row r="77" spans="7:28" x14ac:dyDescent="0.25">
      <c r="G77" s="74" t="s">
        <v>121</v>
      </c>
      <c r="H77" s="74" t="s">
        <v>35</v>
      </c>
      <c r="I77" s="74" t="s">
        <v>39</v>
      </c>
      <c r="J77" s="140">
        <v>59795.94</v>
      </c>
      <c r="K77" s="74">
        <v>65</v>
      </c>
    </row>
    <row r="78" spans="7:28" x14ac:dyDescent="0.25">
      <c r="G78" s="74" t="s">
        <v>121</v>
      </c>
      <c r="H78" s="74" t="s">
        <v>35</v>
      </c>
      <c r="I78" s="74" t="s">
        <v>39</v>
      </c>
      <c r="J78" s="140">
        <v>47567.519999999997</v>
      </c>
      <c r="K78" s="74">
        <v>69</v>
      </c>
    </row>
    <row r="79" spans="7:28" x14ac:dyDescent="0.25">
      <c r="G79" s="74" t="s">
        <v>121</v>
      </c>
      <c r="H79" s="74" t="s">
        <v>35</v>
      </c>
      <c r="I79" s="74" t="s">
        <v>39</v>
      </c>
      <c r="J79" s="140">
        <v>44044</v>
      </c>
      <c r="K79" s="74">
        <v>76</v>
      </c>
    </row>
    <row r="80" spans="7:28" x14ac:dyDescent="0.25">
      <c r="G80" s="74" t="s">
        <v>121</v>
      </c>
      <c r="H80" s="74" t="s">
        <v>35</v>
      </c>
      <c r="I80" s="74" t="s">
        <v>39</v>
      </c>
      <c r="J80" s="140">
        <v>27319.64</v>
      </c>
      <c r="K80" s="74">
        <v>74</v>
      </c>
    </row>
    <row r="81" spans="7:11" x14ac:dyDescent="0.25">
      <c r="G81" s="74" t="s">
        <v>121</v>
      </c>
      <c r="H81" s="74" t="s">
        <v>42</v>
      </c>
      <c r="I81" s="74" t="s">
        <v>39</v>
      </c>
      <c r="J81" s="140">
        <v>32051.78</v>
      </c>
      <c r="K81" s="74">
        <v>69</v>
      </c>
    </row>
    <row r="82" spans="7:11" x14ac:dyDescent="0.25">
      <c r="G82" s="74" t="s">
        <v>121</v>
      </c>
      <c r="H82" s="74" t="s">
        <v>42</v>
      </c>
      <c r="I82" s="74" t="s">
        <v>39</v>
      </c>
      <c r="J82" s="140">
        <v>48360.31</v>
      </c>
      <c r="K82" s="74">
        <v>65</v>
      </c>
    </row>
    <row r="83" spans="7:11" x14ac:dyDescent="0.25">
      <c r="G83" s="74" t="s">
        <v>121</v>
      </c>
      <c r="H83" s="74" t="s">
        <v>42</v>
      </c>
      <c r="I83" s="74" t="s">
        <v>39</v>
      </c>
      <c r="J83" s="140">
        <v>30566.16</v>
      </c>
      <c r="K83" s="74">
        <v>66</v>
      </c>
    </row>
    <row r="84" spans="7:11" x14ac:dyDescent="0.25">
      <c r="G84" s="74" t="s">
        <v>121</v>
      </c>
      <c r="H84" s="74" t="s">
        <v>42</v>
      </c>
      <c r="I84" s="74" t="s">
        <v>39</v>
      </c>
      <c r="J84" s="140">
        <v>26113.5</v>
      </c>
      <c r="K84" s="74">
        <v>82</v>
      </c>
    </row>
    <row r="85" spans="7:11" x14ac:dyDescent="0.25">
      <c r="G85" s="74" t="s">
        <v>121</v>
      </c>
      <c r="H85" s="74" t="s">
        <v>42</v>
      </c>
      <c r="I85" s="74" t="s">
        <v>39</v>
      </c>
      <c r="J85" s="140">
        <v>51450.46</v>
      </c>
      <c r="K85" s="74">
        <v>60</v>
      </c>
    </row>
    <row r="86" spans="7:11" x14ac:dyDescent="0.25">
      <c r="G86" s="74" t="s">
        <v>121</v>
      </c>
      <c r="H86" s="74" t="s">
        <v>35</v>
      </c>
      <c r="I86" s="74" t="s">
        <v>39</v>
      </c>
      <c r="J86" s="140">
        <v>35850.1</v>
      </c>
      <c r="K86" s="74">
        <v>79</v>
      </c>
    </row>
    <row r="87" spans="7:11" x14ac:dyDescent="0.25">
      <c r="G87" s="74" t="s">
        <v>121</v>
      </c>
      <c r="H87" s="74" t="s">
        <v>35</v>
      </c>
      <c r="I87" s="74" t="s">
        <v>39</v>
      </c>
      <c r="J87" s="140">
        <v>92863.61</v>
      </c>
      <c r="K87" s="74">
        <v>70</v>
      </c>
    </row>
    <row r="88" spans="7:11" x14ac:dyDescent="0.25">
      <c r="G88" s="74" t="s">
        <v>121</v>
      </c>
      <c r="H88" s="74" t="s">
        <v>35</v>
      </c>
      <c r="I88" s="74" t="s">
        <v>39</v>
      </c>
      <c r="J88" s="140">
        <v>37360</v>
      </c>
      <c r="K88" s="74">
        <v>69</v>
      </c>
    </row>
    <row r="89" spans="7:11" x14ac:dyDescent="0.25">
      <c r="G89" s="74" t="s">
        <v>121</v>
      </c>
      <c r="H89" s="74" t="s">
        <v>42</v>
      </c>
      <c r="I89" s="74" t="s">
        <v>39</v>
      </c>
      <c r="J89" s="140">
        <v>32283.200000000001</v>
      </c>
      <c r="K89" s="74">
        <v>65</v>
      </c>
    </row>
    <row r="90" spans="7:11" x14ac:dyDescent="0.25">
      <c r="G90" s="74" t="s">
        <v>121</v>
      </c>
      <c r="H90" s="74" t="s">
        <v>35</v>
      </c>
      <c r="I90" s="74" t="s">
        <v>39</v>
      </c>
      <c r="J90" s="140">
        <v>30062.57</v>
      </c>
      <c r="K90" s="74">
        <v>64</v>
      </c>
    </row>
    <row r="91" spans="7:11" x14ac:dyDescent="0.25">
      <c r="G91" s="74" t="s">
        <v>121</v>
      </c>
      <c r="H91" s="74" t="s">
        <v>35</v>
      </c>
      <c r="I91" s="74" t="s">
        <v>39</v>
      </c>
      <c r="J91" s="140">
        <v>16500</v>
      </c>
      <c r="K91" s="74">
        <v>67</v>
      </c>
    </row>
    <row r="92" spans="7:11" x14ac:dyDescent="0.25">
      <c r="G92" s="74" t="s">
        <v>121</v>
      </c>
      <c r="H92" s="74" t="s">
        <v>42</v>
      </c>
      <c r="I92" s="74" t="s">
        <v>39</v>
      </c>
      <c r="J92" s="140">
        <v>24761.71</v>
      </c>
      <c r="K92" s="74">
        <v>89</v>
      </c>
    </row>
  </sheetData>
  <mergeCells count="9">
    <mergeCell ref="A2:K2"/>
    <mergeCell ref="M3:Q3"/>
    <mergeCell ref="S3:W3"/>
    <mergeCell ref="M2:W2"/>
    <mergeCell ref="Y2:AG2"/>
    <mergeCell ref="AD3:AG3"/>
    <mergeCell ref="Y3:AB3"/>
    <mergeCell ref="A3:E3"/>
    <mergeCell ref="G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9"/>
  <sheetViews>
    <sheetView showGridLines="0" topLeftCell="B1" workbookViewId="0">
      <selection activeCell="E15" sqref="E15"/>
    </sheetView>
  </sheetViews>
  <sheetFormatPr baseColWidth="10" defaultRowHeight="15" x14ac:dyDescent="0.25"/>
  <cols>
    <col min="1" max="1" width="7.5703125" customWidth="1"/>
    <col min="2" max="2" width="16.5703125" bestFit="1" customWidth="1"/>
    <col min="3" max="3" width="15" customWidth="1"/>
    <col min="4" max="4" width="10.85546875" customWidth="1"/>
    <col min="5" max="5" width="20.85546875" customWidth="1"/>
    <col min="6" max="6" width="18.42578125" bestFit="1" customWidth="1"/>
    <col min="7" max="7" width="14.85546875" customWidth="1"/>
    <col min="8" max="8" width="13.140625" bestFit="1" customWidth="1"/>
    <col min="9" max="9" width="10.5703125" bestFit="1" customWidth="1"/>
  </cols>
  <sheetData>
    <row r="1" spans="2:21" ht="15.75" customHeight="1" thickBot="1" x14ac:dyDescent="0.3"/>
    <row r="2" spans="2:21" ht="24" thickBot="1" x14ac:dyDescent="0.4">
      <c r="B2" s="221" t="s">
        <v>59</v>
      </c>
      <c r="C2" s="222"/>
      <c r="D2" s="222"/>
      <c r="E2" s="222"/>
      <c r="F2" s="223"/>
      <c r="H2" s="224" t="s">
        <v>84</v>
      </c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6"/>
    </row>
    <row r="3" spans="2:21" ht="15.75" thickBot="1" x14ac:dyDescent="0.3"/>
    <row r="4" spans="2:21" ht="15.75" thickBot="1" x14ac:dyDescent="0.3">
      <c r="B4" s="127" t="s">
        <v>60</v>
      </c>
      <c r="C4" s="128" t="s">
        <v>114</v>
      </c>
      <c r="D4" s="1"/>
      <c r="E4" s="1"/>
      <c r="F4" s="1"/>
      <c r="H4" s="214" t="s">
        <v>115</v>
      </c>
      <c r="I4" s="215"/>
      <c r="J4" s="215"/>
      <c r="K4" s="216"/>
      <c r="M4" s="214" t="s">
        <v>116</v>
      </c>
      <c r="N4" s="215"/>
      <c r="O4" s="215"/>
      <c r="P4" s="216"/>
      <c r="R4" s="214" t="s">
        <v>117</v>
      </c>
      <c r="S4" s="215"/>
      <c r="T4" s="215"/>
      <c r="U4" s="216"/>
    </row>
    <row r="5" spans="2:21" ht="45" x14ac:dyDescent="0.25">
      <c r="B5" s="83" t="s">
        <v>68</v>
      </c>
      <c r="C5" s="84" t="s">
        <v>61</v>
      </c>
      <c r="D5" s="84" t="s">
        <v>62</v>
      </c>
      <c r="E5" s="84" t="s">
        <v>63</v>
      </c>
      <c r="F5" s="85" t="s">
        <v>64</v>
      </c>
      <c r="H5" s="93" t="s">
        <v>69</v>
      </c>
      <c r="I5" s="94" t="s">
        <v>70</v>
      </c>
      <c r="J5" s="94" t="s">
        <v>71</v>
      </c>
      <c r="K5" s="95" t="s">
        <v>72</v>
      </c>
      <c r="M5" s="83" t="s">
        <v>69</v>
      </c>
      <c r="N5" s="84" t="s">
        <v>70</v>
      </c>
      <c r="O5" s="84" t="s">
        <v>71</v>
      </c>
      <c r="P5" s="85" t="s">
        <v>72</v>
      </c>
      <c r="R5" s="83" t="s">
        <v>69</v>
      </c>
      <c r="S5" s="84" t="s">
        <v>70</v>
      </c>
      <c r="T5" s="84" t="s">
        <v>71</v>
      </c>
      <c r="U5" s="85" t="s">
        <v>72</v>
      </c>
    </row>
    <row r="6" spans="2:21" ht="25.5" x14ac:dyDescent="0.25">
      <c r="B6" s="112" t="s">
        <v>65</v>
      </c>
      <c r="C6" s="113">
        <v>25686</v>
      </c>
      <c r="D6" s="114">
        <v>0.55000000000000004</v>
      </c>
      <c r="E6" s="115">
        <v>1053126</v>
      </c>
      <c r="F6" s="116">
        <v>12637512</v>
      </c>
      <c r="H6" s="86" t="s">
        <v>73</v>
      </c>
      <c r="I6" s="81">
        <v>1667</v>
      </c>
      <c r="J6" s="82">
        <v>529</v>
      </c>
      <c r="K6" s="87">
        <v>1138</v>
      </c>
      <c r="M6" s="86" t="s">
        <v>73</v>
      </c>
      <c r="N6" s="81">
        <v>1547</v>
      </c>
      <c r="O6" s="82">
        <v>490</v>
      </c>
      <c r="P6" s="89">
        <v>1057</v>
      </c>
      <c r="R6" s="86" t="s">
        <v>73</v>
      </c>
      <c r="S6" s="81">
        <v>1842</v>
      </c>
      <c r="T6" s="82">
        <v>597</v>
      </c>
      <c r="U6" s="89">
        <v>1245</v>
      </c>
    </row>
    <row r="7" spans="2:21" ht="15.75" thickBot="1" x14ac:dyDescent="0.3">
      <c r="B7" s="117" t="s">
        <v>66</v>
      </c>
      <c r="C7" s="118">
        <v>20658</v>
      </c>
      <c r="D7" s="119">
        <v>0.45</v>
      </c>
      <c r="E7" s="120">
        <v>846978</v>
      </c>
      <c r="F7" s="121">
        <v>10163736</v>
      </c>
      <c r="H7" s="88" t="s">
        <v>74</v>
      </c>
      <c r="I7" s="82">
        <v>140</v>
      </c>
      <c r="J7" s="82">
        <v>57</v>
      </c>
      <c r="K7" s="87">
        <v>83</v>
      </c>
      <c r="M7" s="88" t="s">
        <v>74</v>
      </c>
      <c r="N7" s="82">
        <v>143</v>
      </c>
      <c r="O7" s="82">
        <v>44</v>
      </c>
      <c r="P7" s="87">
        <v>99</v>
      </c>
      <c r="R7" s="88" t="s">
        <v>74</v>
      </c>
      <c r="S7" s="82">
        <v>143</v>
      </c>
      <c r="T7" s="82">
        <v>63</v>
      </c>
      <c r="U7" s="87">
        <v>80</v>
      </c>
    </row>
    <row r="8" spans="2:21" ht="15.75" thickBot="1" x14ac:dyDescent="0.3">
      <c r="B8" s="122" t="s">
        <v>67</v>
      </c>
      <c r="C8" s="123">
        <v>46344</v>
      </c>
      <c r="D8" s="124">
        <v>1</v>
      </c>
      <c r="E8" s="125">
        <v>1900104</v>
      </c>
      <c r="F8" s="126">
        <v>22801248</v>
      </c>
      <c r="H8" s="88" t="s">
        <v>75</v>
      </c>
      <c r="I8" s="82">
        <v>108</v>
      </c>
      <c r="J8" s="82">
        <v>39</v>
      </c>
      <c r="K8" s="87">
        <v>69</v>
      </c>
      <c r="M8" s="88" t="s">
        <v>75</v>
      </c>
      <c r="N8" s="82">
        <v>127</v>
      </c>
      <c r="O8" s="82">
        <v>41</v>
      </c>
      <c r="P8" s="87">
        <v>86</v>
      </c>
      <c r="R8" s="88" t="s">
        <v>75</v>
      </c>
      <c r="S8" s="82">
        <v>127</v>
      </c>
      <c r="T8" s="82">
        <v>45</v>
      </c>
      <c r="U8" s="87">
        <v>82</v>
      </c>
    </row>
    <row r="9" spans="2:21" ht="25.5" x14ac:dyDescent="0.25">
      <c r="H9" s="86" t="s">
        <v>76</v>
      </c>
      <c r="I9" s="82">
        <v>32</v>
      </c>
      <c r="J9" s="82">
        <v>14</v>
      </c>
      <c r="K9" s="87">
        <v>18</v>
      </c>
      <c r="M9" s="86" t="s">
        <v>76</v>
      </c>
      <c r="N9" s="82">
        <v>73</v>
      </c>
      <c r="O9" s="82">
        <v>24</v>
      </c>
      <c r="P9" s="87">
        <v>49</v>
      </c>
      <c r="R9" s="86" t="s">
        <v>76</v>
      </c>
      <c r="S9" s="82">
        <v>45</v>
      </c>
      <c r="T9" s="82">
        <v>16</v>
      </c>
      <c r="U9" s="87">
        <v>29</v>
      </c>
    </row>
    <row r="10" spans="2:21" ht="25.5" x14ac:dyDescent="0.25">
      <c r="H10" s="86" t="s">
        <v>77</v>
      </c>
      <c r="I10" s="82">
        <v>60</v>
      </c>
      <c r="J10" s="82">
        <v>14</v>
      </c>
      <c r="K10" s="87">
        <v>46</v>
      </c>
      <c r="M10" s="86" t="s">
        <v>77</v>
      </c>
      <c r="N10" s="82">
        <v>94</v>
      </c>
      <c r="O10" s="82">
        <v>33</v>
      </c>
      <c r="P10" s="87">
        <v>61</v>
      </c>
      <c r="R10" s="86" t="s">
        <v>77</v>
      </c>
      <c r="S10" s="82">
        <v>66</v>
      </c>
      <c r="T10" s="82">
        <v>20</v>
      </c>
      <c r="U10" s="87">
        <v>46</v>
      </c>
    </row>
    <row r="11" spans="2:21" x14ac:dyDescent="0.25">
      <c r="H11" s="88" t="s">
        <v>78</v>
      </c>
      <c r="I11" s="82">
        <v>36</v>
      </c>
      <c r="J11" s="82">
        <v>12</v>
      </c>
      <c r="K11" s="87">
        <v>24</v>
      </c>
      <c r="M11" s="88" t="s">
        <v>78</v>
      </c>
      <c r="N11" s="82">
        <v>37</v>
      </c>
      <c r="O11" s="82">
        <v>12</v>
      </c>
      <c r="P11" s="87">
        <v>25</v>
      </c>
      <c r="R11" s="88" t="s">
        <v>78</v>
      </c>
      <c r="S11" s="82">
        <v>27</v>
      </c>
      <c r="T11" s="82">
        <v>11</v>
      </c>
      <c r="U11" s="87">
        <v>16</v>
      </c>
    </row>
    <row r="12" spans="2:21" x14ac:dyDescent="0.25">
      <c r="H12" s="88" t="s">
        <v>79</v>
      </c>
      <c r="I12" s="82">
        <v>53</v>
      </c>
      <c r="J12" s="82">
        <v>14</v>
      </c>
      <c r="K12" s="87">
        <v>39</v>
      </c>
      <c r="M12" s="88" t="s">
        <v>79</v>
      </c>
      <c r="N12" s="82">
        <v>44</v>
      </c>
      <c r="O12" s="82">
        <v>12</v>
      </c>
      <c r="P12" s="87">
        <v>32</v>
      </c>
      <c r="R12" s="88" t="s">
        <v>79</v>
      </c>
      <c r="S12" s="82">
        <v>50</v>
      </c>
      <c r="T12" s="82">
        <v>13</v>
      </c>
      <c r="U12" s="87">
        <v>37</v>
      </c>
    </row>
    <row r="13" spans="2:21" x14ac:dyDescent="0.25">
      <c r="H13" s="88" t="s">
        <v>80</v>
      </c>
      <c r="I13" s="82">
        <v>26</v>
      </c>
      <c r="J13" s="82">
        <v>9</v>
      </c>
      <c r="K13" s="87">
        <v>17</v>
      </c>
      <c r="M13" s="88" t="s">
        <v>80</v>
      </c>
      <c r="N13" s="82">
        <v>17</v>
      </c>
      <c r="O13" s="82">
        <v>8</v>
      </c>
      <c r="P13" s="87">
        <v>9</v>
      </c>
      <c r="R13" s="88" t="s">
        <v>80</v>
      </c>
      <c r="S13" s="82">
        <v>0</v>
      </c>
      <c r="T13" s="82">
        <v>0</v>
      </c>
      <c r="U13" s="87">
        <v>0</v>
      </c>
    </row>
    <row r="14" spans="2:21" x14ac:dyDescent="0.25">
      <c r="H14" s="88" t="s">
        <v>81</v>
      </c>
      <c r="I14" s="82">
        <v>19</v>
      </c>
      <c r="J14" s="82">
        <v>11</v>
      </c>
      <c r="K14" s="87">
        <v>8</v>
      </c>
      <c r="M14" s="88" t="s">
        <v>81</v>
      </c>
      <c r="N14" s="82">
        <v>15</v>
      </c>
      <c r="O14" s="82">
        <v>2</v>
      </c>
      <c r="P14" s="87">
        <v>13</v>
      </c>
      <c r="R14" s="88" t="s">
        <v>81</v>
      </c>
      <c r="S14" s="82">
        <v>4</v>
      </c>
      <c r="T14" s="82">
        <v>2</v>
      </c>
      <c r="U14" s="87">
        <v>2</v>
      </c>
    </row>
    <row r="15" spans="2:21" ht="15.75" thickBot="1" x14ac:dyDescent="0.3">
      <c r="H15" s="88" t="s">
        <v>82</v>
      </c>
      <c r="I15" s="82">
        <v>12</v>
      </c>
      <c r="J15" s="82">
        <v>8</v>
      </c>
      <c r="K15" s="87">
        <v>5</v>
      </c>
      <c r="M15" s="88" t="s">
        <v>82</v>
      </c>
      <c r="N15" s="82">
        <v>8</v>
      </c>
      <c r="O15" s="82">
        <v>2</v>
      </c>
      <c r="P15" s="87">
        <v>6</v>
      </c>
      <c r="R15" s="90" t="s">
        <v>82</v>
      </c>
      <c r="S15" s="91">
        <v>9</v>
      </c>
      <c r="T15" s="91">
        <v>5</v>
      </c>
      <c r="U15" s="92">
        <v>4</v>
      </c>
    </row>
    <row r="16" spans="2:21" ht="15.75" thickBot="1" x14ac:dyDescent="0.3">
      <c r="H16" s="96" t="s">
        <v>83</v>
      </c>
      <c r="I16" s="97">
        <f>SUM(I6:I15)</f>
        <v>2153</v>
      </c>
      <c r="J16" s="97">
        <f t="shared" ref="J16:K16" si="0">SUM(J6:J15)</f>
        <v>707</v>
      </c>
      <c r="K16" s="98">
        <f t="shared" si="0"/>
        <v>1447</v>
      </c>
      <c r="M16" s="99" t="s">
        <v>83</v>
      </c>
      <c r="N16" s="100">
        <f>SUM(N6:N15)</f>
        <v>2105</v>
      </c>
      <c r="O16" s="100">
        <f t="shared" ref="O16" si="1">SUM(O6:O15)</f>
        <v>668</v>
      </c>
      <c r="P16" s="101">
        <f t="shared" ref="P16" si="2">SUM(P6:P15)</f>
        <v>1437</v>
      </c>
      <c r="R16" s="102" t="s">
        <v>83</v>
      </c>
      <c r="S16" s="103">
        <f>SUM(S6:S15)</f>
        <v>2313</v>
      </c>
      <c r="T16" s="103">
        <f t="shared" ref="T16" si="3">SUM(T6:T15)</f>
        <v>772</v>
      </c>
      <c r="U16" s="103">
        <f t="shared" ref="U16" si="4">SUM(U6:U15)</f>
        <v>1541</v>
      </c>
    </row>
    <row r="17" spans="2:10" ht="15.75" thickBot="1" x14ac:dyDescent="0.3"/>
    <row r="18" spans="2:10" ht="24" thickBot="1" x14ac:dyDescent="0.4">
      <c r="B18" s="221" t="s">
        <v>157</v>
      </c>
      <c r="C18" s="222"/>
      <c r="D18" s="222"/>
      <c r="E18" s="222"/>
      <c r="F18" s="223"/>
    </row>
    <row r="19" spans="2:10" x14ac:dyDescent="0.25">
      <c r="J19" s="165"/>
    </row>
    <row r="20" spans="2:10" ht="15.75" thickBot="1" x14ac:dyDescent="0.3">
      <c r="J20" s="165"/>
    </row>
    <row r="21" spans="2:10" ht="15.75" thickBot="1" x14ac:dyDescent="0.3">
      <c r="B21" s="93" t="s">
        <v>148</v>
      </c>
      <c r="C21" s="94" t="s">
        <v>149</v>
      </c>
      <c r="D21" s="94" t="s">
        <v>150</v>
      </c>
      <c r="E21" s="95" t="s">
        <v>151</v>
      </c>
      <c r="F21" s="93" t="s">
        <v>152</v>
      </c>
      <c r="G21" s="94" t="s">
        <v>153</v>
      </c>
    </row>
    <row r="22" spans="2:10" ht="15.75" thickBot="1" x14ac:dyDescent="0.3">
      <c r="B22" s="181" t="s">
        <v>154</v>
      </c>
      <c r="C22" s="182">
        <v>17</v>
      </c>
      <c r="D22" s="182">
        <v>4</v>
      </c>
      <c r="E22" s="183">
        <v>27</v>
      </c>
      <c r="F22" s="181">
        <v>9</v>
      </c>
      <c r="G22" s="182">
        <v>12</v>
      </c>
    </row>
    <row r="23" spans="2:10" ht="15.75" thickBot="1" x14ac:dyDescent="0.3">
      <c r="B23" s="181" t="s">
        <v>155</v>
      </c>
      <c r="C23" s="182">
        <v>67</v>
      </c>
      <c r="D23" s="182">
        <v>16</v>
      </c>
      <c r="E23" s="183">
        <v>20</v>
      </c>
      <c r="F23" s="181">
        <v>12</v>
      </c>
      <c r="G23" s="182">
        <v>15</v>
      </c>
    </row>
    <row r="24" spans="2:10" ht="15.75" thickBot="1" x14ac:dyDescent="0.3">
      <c r="B24" s="181" t="s">
        <v>156</v>
      </c>
      <c r="C24" s="182">
        <v>43</v>
      </c>
      <c r="D24" s="182">
        <v>17</v>
      </c>
      <c r="E24" s="183">
        <v>33</v>
      </c>
      <c r="F24" s="181">
        <v>26</v>
      </c>
      <c r="G24" s="182">
        <v>15</v>
      </c>
    </row>
    <row r="25" spans="2:10" ht="15.75" thickBot="1" x14ac:dyDescent="0.3">
      <c r="B25" s="181" t="s">
        <v>119</v>
      </c>
      <c r="C25" s="182">
        <v>58</v>
      </c>
      <c r="D25" s="182">
        <v>17</v>
      </c>
      <c r="E25" s="183">
        <v>14</v>
      </c>
      <c r="F25" s="181">
        <v>30</v>
      </c>
      <c r="G25" s="182">
        <v>12</v>
      </c>
    </row>
    <row r="26" spans="2:10" ht="15.75" thickBot="1" x14ac:dyDescent="0.3">
      <c r="B26" s="181" t="s">
        <v>120</v>
      </c>
      <c r="C26" s="182">
        <v>54</v>
      </c>
      <c r="D26" s="182">
        <v>22</v>
      </c>
      <c r="E26" s="183">
        <v>16</v>
      </c>
      <c r="F26" s="181">
        <v>18</v>
      </c>
      <c r="G26" s="182">
        <v>12</v>
      </c>
    </row>
    <row r="27" spans="2:10" ht="15.75" thickBot="1" x14ac:dyDescent="0.3">
      <c r="B27" s="181" t="s">
        <v>121</v>
      </c>
      <c r="C27" s="182">
        <v>70</v>
      </c>
      <c r="D27" s="182">
        <v>21</v>
      </c>
      <c r="E27" s="183">
        <v>18</v>
      </c>
      <c r="F27" s="181">
        <v>34</v>
      </c>
      <c r="G27" s="182">
        <v>12</v>
      </c>
    </row>
    <row r="28" spans="2:10" x14ac:dyDescent="0.25">
      <c r="B28" s="93" t="s">
        <v>83</v>
      </c>
      <c r="C28" s="94">
        <v>309</v>
      </c>
      <c r="D28" s="94">
        <v>97</v>
      </c>
      <c r="E28" s="95">
        <v>128</v>
      </c>
      <c r="F28" s="93">
        <v>129</v>
      </c>
      <c r="G28" s="94">
        <v>78</v>
      </c>
    </row>
    <row r="29" spans="2:10" ht="21" x14ac:dyDescent="0.25">
      <c r="B29" s="180"/>
    </row>
  </sheetData>
  <mergeCells count="6">
    <mergeCell ref="B18:F18"/>
    <mergeCell ref="H2:U2"/>
    <mergeCell ref="H4:K4"/>
    <mergeCell ref="M4:P4"/>
    <mergeCell ref="R4:U4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2"/>
  <sheetViews>
    <sheetView showGridLines="0" zoomScaleNormal="100" workbookViewId="0">
      <selection activeCell="K25" sqref="K25"/>
    </sheetView>
  </sheetViews>
  <sheetFormatPr baseColWidth="10" defaultRowHeight="15" x14ac:dyDescent="0.25"/>
  <cols>
    <col min="1" max="1" width="17.28515625" bestFit="1" customWidth="1"/>
    <col min="2" max="2" width="18.7109375" customWidth="1"/>
    <col min="3" max="3" width="24" bestFit="1" customWidth="1"/>
    <col min="4" max="4" width="28.42578125" bestFit="1" customWidth="1"/>
    <col min="5" max="5" width="30.140625" bestFit="1" customWidth="1"/>
    <col min="6" max="6" width="14.85546875" customWidth="1"/>
  </cols>
  <sheetData>
    <row r="1" spans="1:6" ht="12" customHeight="1" thickBot="1" x14ac:dyDescent="0.3"/>
    <row r="2" spans="1:6" ht="19.5" customHeight="1" thickBot="1" x14ac:dyDescent="0.4">
      <c r="A2" s="221" t="s">
        <v>98</v>
      </c>
      <c r="B2" s="222"/>
      <c r="C2" s="222"/>
      <c r="D2" s="222"/>
      <c r="E2" s="222"/>
    </row>
    <row r="4" spans="1:6" x14ac:dyDescent="0.25">
      <c r="A4" s="111" t="s">
        <v>97</v>
      </c>
      <c r="B4" s="111" t="s">
        <v>85</v>
      </c>
      <c r="C4" s="111" t="s">
        <v>86</v>
      </c>
      <c r="D4" s="111" t="s">
        <v>87</v>
      </c>
      <c r="E4" s="111" t="s">
        <v>88</v>
      </c>
      <c r="F4" s="111" t="s">
        <v>164</v>
      </c>
    </row>
    <row r="5" spans="1:6" x14ac:dyDescent="0.25">
      <c r="A5" s="76" t="s">
        <v>119</v>
      </c>
      <c r="B5" s="76" t="s">
        <v>38</v>
      </c>
      <c r="C5" s="76" t="s">
        <v>91</v>
      </c>
      <c r="D5" s="76">
        <v>1</v>
      </c>
      <c r="E5" s="76" t="s">
        <v>93</v>
      </c>
      <c r="F5" s="145">
        <v>100000</v>
      </c>
    </row>
    <row r="6" spans="1:6" x14ac:dyDescent="0.25">
      <c r="A6" s="76" t="s">
        <v>119</v>
      </c>
      <c r="B6" s="76" t="s">
        <v>38</v>
      </c>
      <c r="C6" s="76" t="s">
        <v>159</v>
      </c>
      <c r="D6" s="76">
        <v>1</v>
      </c>
      <c r="E6" s="76" t="s">
        <v>93</v>
      </c>
      <c r="F6" s="145">
        <v>100000</v>
      </c>
    </row>
    <row r="7" spans="1:6" x14ac:dyDescent="0.25">
      <c r="A7" s="76" t="s">
        <v>119</v>
      </c>
      <c r="B7" s="76" t="s">
        <v>38</v>
      </c>
      <c r="C7" s="76" t="s">
        <v>91</v>
      </c>
      <c r="D7" s="76">
        <v>5</v>
      </c>
      <c r="E7" s="76" t="s">
        <v>160</v>
      </c>
      <c r="F7" s="145">
        <v>100000</v>
      </c>
    </row>
    <row r="8" spans="1:6" x14ac:dyDescent="0.25">
      <c r="A8" s="76" t="s">
        <v>119</v>
      </c>
      <c r="B8" s="76" t="s">
        <v>37</v>
      </c>
      <c r="C8" s="76" t="s">
        <v>91</v>
      </c>
      <c r="D8" s="76">
        <v>1</v>
      </c>
      <c r="E8" s="76" t="s">
        <v>94</v>
      </c>
      <c r="F8" s="145">
        <v>100000</v>
      </c>
    </row>
    <row r="9" spans="1:6" x14ac:dyDescent="0.25">
      <c r="A9" s="76" t="s">
        <v>119</v>
      </c>
      <c r="B9" s="76" t="s">
        <v>38</v>
      </c>
      <c r="C9" s="76" t="s">
        <v>91</v>
      </c>
      <c r="D9" s="76">
        <v>1</v>
      </c>
      <c r="E9" s="76" t="s">
        <v>92</v>
      </c>
      <c r="F9" s="145">
        <v>100000</v>
      </c>
    </row>
    <row r="10" spans="1:6" x14ac:dyDescent="0.25">
      <c r="A10" s="76" t="s">
        <v>119</v>
      </c>
      <c r="B10" s="76" t="s">
        <v>38</v>
      </c>
      <c r="C10" s="76" t="s">
        <v>91</v>
      </c>
      <c r="D10" s="76">
        <v>1</v>
      </c>
      <c r="E10" s="76" t="s">
        <v>95</v>
      </c>
      <c r="F10" s="145">
        <v>100000</v>
      </c>
    </row>
    <row r="11" spans="1:6" x14ac:dyDescent="0.25">
      <c r="A11" s="76" t="s">
        <v>119</v>
      </c>
      <c r="B11" s="76" t="s">
        <v>37</v>
      </c>
      <c r="C11" s="76" t="s">
        <v>91</v>
      </c>
      <c r="D11" s="76">
        <v>1</v>
      </c>
      <c r="E11" s="76" t="s">
        <v>93</v>
      </c>
      <c r="F11" s="145">
        <v>100000</v>
      </c>
    </row>
    <row r="12" spans="1:6" x14ac:dyDescent="0.25">
      <c r="A12" s="76" t="s">
        <v>119</v>
      </c>
      <c r="B12" s="76" t="s">
        <v>38</v>
      </c>
      <c r="C12" s="76" t="s">
        <v>161</v>
      </c>
      <c r="D12" s="76">
        <v>1</v>
      </c>
      <c r="E12" s="76" t="s">
        <v>94</v>
      </c>
      <c r="F12" s="145">
        <v>100000</v>
      </c>
    </row>
    <row r="13" spans="1:6" x14ac:dyDescent="0.25">
      <c r="A13" s="76" t="s">
        <v>119</v>
      </c>
      <c r="B13" s="76" t="s">
        <v>38</v>
      </c>
      <c r="C13" s="76" t="s">
        <v>91</v>
      </c>
      <c r="D13" s="76">
        <v>1</v>
      </c>
      <c r="E13" s="76" t="s">
        <v>92</v>
      </c>
      <c r="F13" s="145">
        <v>100000</v>
      </c>
    </row>
    <row r="14" spans="1:6" x14ac:dyDescent="0.25">
      <c r="A14" s="76" t="s">
        <v>119</v>
      </c>
      <c r="B14" s="76" t="s">
        <v>38</v>
      </c>
      <c r="C14" s="76" t="s">
        <v>91</v>
      </c>
      <c r="D14" s="76">
        <v>1</v>
      </c>
      <c r="E14" s="76" t="s">
        <v>92</v>
      </c>
      <c r="F14" s="145">
        <v>100000</v>
      </c>
    </row>
    <row r="15" spans="1:6" x14ac:dyDescent="0.25">
      <c r="A15" s="76" t="s">
        <v>119</v>
      </c>
      <c r="B15" s="76" t="s">
        <v>38</v>
      </c>
      <c r="C15" s="76" t="s">
        <v>91</v>
      </c>
      <c r="D15" s="76">
        <v>1</v>
      </c>
      <c r="E15" s="76" t="s">
        <v>92</v>
      </c>
      <c r="F15" s="145">
        <v>100000</v>
      </c>
    </row>
    <row r="16" spans="1:6" x14ac:dyDescent="0.25">
      <c r="A16" s="76" t="s">
        <v>119</v>
      </c>
      <c r="B16" s="76" t="s">
        <v>38</v>
      </c>
      <c r="C16" s="76" t="s">
        <v>91</v>
      </c>
      <c r="D16" s="76">
        <v>1</v>
      </c>
      <c r="E16" s="76" t="s">
        <v>94</v>
      </c>
      <c r="F16" s="145">
        <v>100000</v>
      </c>
    </row>
    <row r="17" spans="1:6" x14ac:dyDescent="0.25">
      <c r="A17" s="76" t="s">
        <v>119</v>
      </c>
      <c r="B17" s="76" t="s">
        <v>38</v>
      </c>
      <c r="C17" s="76" t="s">
        <v>89</v>
      </c>
      <c r="D17" s="76">
        <v>1</v>
      </c>
      <c r="E17" s="76" t="s">
        <v>94</v>
      </c>
      <c r="F17" s="145">
        <v>100000</v>
      </c>
    </row>
    <row r="18" spans="1:6" x14ac:dyDescent="0.25">
      <c r="A18" s="76" t="s">
        <v>119</v>
      </c>
      <c r="B18" s="76" t="s">
        <v>38</v>
      </c>
      <c r="C18" s="76" t="s">
        <v>89</v>
      </c>
      <c r="D18" s="76">
        <v>1</v>
      </c>
      <c r="E18" s="76" t="s">
        <v>93</v>
      </c>
      <c r="F18" s="145">
        <v>100000</v>
      </c>
    </row>
    <row r="19" spans="1:6" x14ac:dyDescent="0.25">
      <c r="A19" s="76" t="s">
        <v>119</v>
      </c>
      <c r="B19" s="76" t="s">
        <v>158</v>
      </c>
      <c r="C19" s="76" t="s">
        <v>89</v>
      </c>
      <c r="D19" s="76">
        <v>1</v>
      </c>
      <c r="E19" s="76" t="s">
        <v>94</v>
      </c>
      <c r="F19" s="145">
        <v>100000</v>
      </c>
    </row>
    <row r="20" spans="1:6" x14ac:dyDescent="0.25">
      <c r="A20" s="76" t="s">
        <v>119</v>
      </c>
      <c r="B20" s="76" t="s">
        <v>38</v>
      </c>
      <c r="C20" s="76" t="s">
        <v>162</v>
      </c>
      <c r="D20" s="76">
        <v>1</v>
      </c>
      <c r="E20" s="76" t="s">
        <v>160</v>
      </c>
      <c r="F20" s="145">
        <v>100000</v>
      </c>
    </row>
    <row r="21" spans="1:6" x14ac:dyDescent="0.25">
      <c r="A21" s="76" t="s">
        <v>119</v>
      </c>
      <c r="B21" s="76" t="s">
        <v>38</v>
      </c>
      <c r="C21" s="76" t="s">
        <v>89</v>
      </c>
      <c r="D21" s="76">
        <v>1</v>
      </c>
      <c r="E21" s="76" t="s">
        <v>94</v>
      </c>
      <c r="F21" s="145">
        <v>100000</v>
      </c>
    </row>
    <row r="22" spans="1:6" s="147" customFormat="1" x14ac:dyDescent="0.25">
      <c r="A22" s="76" t="s">
        <v>119</v>
      </c>
      <c r="B22" s="76" t="s">
        <v>38</v>
      </c>
      <c r="C22" s="76" t="s">
        <v>91</v>
      </c>
      <c r="D22" s="76">
        <v>1</v>
      </c>
      <c r="E22" s="76" t="s">
        <v>92</v>
      </c>
      <c r="F22" s="145">
        <v>100000</v>
      </c>
    </row>
    <row r="23" spans="1:6" x14ac:dyDescent="0.25">
      <c r="A23" s="76" t="s">
        <v>119</v>
      </c>
      <c r="B23" s="76" t="s">
        <v>38</v>
      </c>
      <c r="C23" s="76" t="s">
        <v>91</v>
      </c>
      <c r="D23" s="76">
        <v>1</v>
      </c>
      <c r="E23" s="76" t="s">
        <v>93</v>
      </c>
      <c r="F23" s="145">
        <v>100000</v>
      </c>
    </row>
    <row r="24" spans="1:6" x14ac:dyDescent="0.25">
      <c r="A24" s="76" t="s">
        <v>119</v>
      </c>
      <c r="B24" s="76" t="s">
        <v>38</v>
      </c>
      <c r="C24" s="76" t="s">
        <v>89</v>
      </c>
      <c r="D24" s="76">
        <v>1</v>
      </c>
      <c r="E24" s="76" t="s">
        <v>94</v>
      </c>
      <c r="F24" s="145">
        <v>100000</v>
      </c>
    </row>
    <row r="25" spans="1:6" x14ac:dyDescent="0.25">
      <c r="A25" s="76" t="s">
        <v>119</v>
      </c>
      <c r="B25" s="76" t="s">
        <v>37</v>
      </c>
      <c r="C25" s="76" t="s">
        <v>91</v>
      </c>
      <c r="D25" s="76">
        <v>1</v>
      </c>
      <c r="E25" s="76" t="s">
        <v>94</v>
      </c>
      <c r="F25" s="145">
        <v>100000</v>
      </c>
    </row>
    <row r="26" spans="1:6" x14ac:dyDescent="0.25">
      <c r="A26" s="76" t="s">
        <v>119</v>
      </c>
      <c r="B26" s="76" t="s">
        <v>38</v>
      </c>
      <c r="C26" s="76" t="s">
        <v>89</v>
      </c>
      <c r="D26" s="76">
        <v>1</v>
      </c>
      <c r="E26" s="76" t="s">
        <v>92</v>
      </c>
      <c r="F26" s="145">
        <v>100000</v>
      </c>
    </row>
    <row r="27" spans="1:6" x14ac:dyDescent="0.25">
      <c r="A27" s="76" t="s">
        <v>119</v>
      </c>
      <c r="B27" s="76" t="s">
        <v>37</v>
      </c>
      <c r="C27" s="76" t="s">
        <v>89</v>
      </c>
      <c r="D27" s="76">
        <v>1</v>
      </c>
      <c r="E27" s="76" t="s">
        <v>93</v>
      </c>
      <c r="F27" s="145">
        <v>100000</v>
      </c>
    </row>
    <row r="28" spans="1:6" x14ac:dyDescent="0.25">
      <c r="A28" s="76" t="s">
        <v>119</v>
      </c>
      <c r="B28" s="76" t="s">
        <v>38</v>
      </c>
      <c r="C28" s="76" t="s">
        <v>91</v>
      </c>
      <c r="D28" s="164">
        <v>1</v>
      </c>
      <c r="E28" s="76" t="s">
        <v>93</v>
      </c>
      <c r="F28" s="145">
        <v>100000</v>
      </c>
    </row>
    <row r="29" spans="1:6" x14ac:dyDescent="0.25">
      <c r="A29" s="76" t="s">
        <v>119</v>
      </c>
      <c r="B29" s="76" t="s">
        <v>37</v>
      </c>
      <c r="C29" s="76" t="s">
        <v>89</v>
      </c>
      <c r="D29" s="76">
        <v>1</v>
      </c>
      <c r="E29" s="76" t="s">
        <v>94</v>
      </c>
      <c r="F29" s="145">
        <v>100000</v>
      </c>
    </row>
    <row r="30" spans="1:6" x14ac:dyDescent="0.25">
      <c r="A30" s="76" t="s">
        <v>119</v>
      </c>
      <c r="B30" s="76" t="s">
        <v>38</v>
      </c>
      <c r="C30" s="76" t="s">
        <v>91</v>
      </c>
      <c r="D30" s="76">
        <v>2</v>
      </c>
      <c r="E30" s="76" t="s">
        <v>128</v>
      </c>
      <c r="F30" s="145">
        <v>50000</v>
      </c>
    </row>
    <row r="31" spans="1:6" x14ac:dyDescent="0.25">
      <c r="A31" s="76" t="s">
        <v>119</v>
      </c>
      <c r="B31" s="76" t="s">
        <v>37</v>
      </c>
      <c r="C31" s="76" t="s">
        <v>89</v>
      </c>
      <c r="D31" s="76">
        <v>1</v>
      </c>
      <c r="E31" s="76" t="s">
        <v>93</v>
      </c>
      <c r="F31" s="145">
        <v>100000</v>
      </c>
    </row>
    <row r="32" spans="1:6" x14ac:dyDescent="0.25">
      <c r="A32" s="76" t="s">
        <v>119</v>
      </c>
      <c r="B32" s="76" t="s">
        <v>38</v>
      </c>
      <c r="C32" s="76" t="s">
        <v>161</v>
      </c>
      <c r="D32" s="76">
        <v>1</v>
      </c>
      <c r="E32" s="76" t="s">
        <v>94</v>
      </c>
      <c r="F32" s="145">
        <v>85000</v>
      </c>
    </row>
    <row r="33" spans="1:6" x14ac:dyDescent="0.25">
      <c r="A33" s="76" t="s">
        <v>119</v>
      </c>
      <c r="B33" s="76" t="s">
        <v>38</v>
      </c>
      <c r="C33" s="76" t="s">
        <v>91</v>
      </c>
      <c r="D33" s="76">
        <v>1</v>
      </c>
      <c r="E33" s="76" t="s">
        <v>94</v>
      </c>
      <c r="F33" s="145">
        <v>100000</v>
      </c>
    </row>
    <row r="34" spans="1:6" x14ac:dyDescent="0.25">
      <c r="A34" s="76" t="s">
        <v>119</v>
      </c>
      <c r="B34" s="76" t="s">
        <v>38</v>
      </c>
      <c r="C34" s="76" t="s">
        <v>89</v>
      </c>
      <c r="D34" s="76">
        <v>1</v>
      </c>
      <c r="E34" s="76" t="s">
        <v>163</v>
      </c>
      <c r="F34" s="145">
        <v>100000</v>
      </c>
    </row>
    <row r="35" spans="1:6" x14ac:dyDescent="0.25">
      <c r="A35" s="76" t="s">
        <v>119</v>
      </c>
      <c r="B35" s="76" t="s">
        <v>38</v>
      </c>
      <c r="C35" s="76" t="s">
        <v>89</v>
      </c>
      <c r="D35" s="76">
        <v>1</v>
      </c>
      <c r="E35" s="76" t="s">
        <v>94</v>
      </c>
      <c r="F35" s="145">
        <v>100000</v>
      </c>
    </row>
    <row r="36" spans="1:6" x14ac:dyDescent="0.25">
      <c r="A36" s="76" t="s">
        <v>119</v>
      </c>
      <c r="B36" s="76" t="s">
        <v>38</v>
      </c>
      <c r="C36" s="76" t="s">
        <v>91</v>
      </c>
      <c r="D36" s="76">
        <v>1</v>
      </c>
      <c r="E36" s="76" t="s">
        <v>94</v>
      </c>
      <c r="F36" s="145">
        <v>100000</v>
      </c>
    </row>
    <row r="37" spans="1:6" x14ac:dyDescent="0.25">
      <c r="A37" s="76" t="s">
        <v>119</v>
      </c>
      <c r="B37" s="76" t="s">
        <v>38</v>
      </c>
      <c r="C37" s="76" t="s">
        <v>91</v>
      </c>
      <c r="D37" s="76">
        <v>3</v>
      </c>
      <c r="E37" s="76" t="s">
        <v>128</v>
      </c>
      <c r="F37" s="145">
        <v>100000</v>
      </c>
    </row>
    <row r="38" spans="1:6" x14ac:dyDescent="0.25">
      <c r="A38" s="76" t="s">
        <v>119</v>
      </c>
      <c r="B38" s="76" t="s">
        <v>38</v>
      </c>
      <c r="C38" s="76" t="s">
        <v>91</v>
      </c>
      <c r="D38" s="76">
        <v>1</v>
      </c>
      <c r="E38" s="76" t="s">
        <v>93</v>
      </c>
      <c r="F38" s="145">
        <v>100000</v>
      </c>
    </row>
    <row r="39" spans="1:6" x14ac:dyDescent="0.25">
      <c r="A39" s="76" t="s">
        <v>119</v>
      </c>
      <c r="B39" s="76" t="s">
        <v>38</v>
      </c>
      <c r="C39" s="76" t="s">
        <v>91</v>
      </c>
      <c r="D39" s="76">
        <v>1</v>
      </c>
      <c r="E39" s="76" t="s">
        <v>92</v>
      </c>
      <c r="F39" s="145">
        <v>100000</v>
      </c>
    </row>
    <row r="40" spans="1:6" x14ac:dyDescent="0.25">
      <c r="A40" s="76" t="s">
        <v>119</v>
      </c>
      <c r="B40" s="76" t="s">
        <v>38</v>
      </c>
      <c r="C40" s="76" t="s">
        <v>89</v>
      </c>
      <c r="D40" s="76">
        <v>1</v>
      </c>
      <c r="E40" s="76" t="s">
        <v>93</v>
      </c>
      <c r="F40" s="145">
        <v>100000</v>
      </c>
    </row>
    <row r="41" spans="1:6" x14ac:dyDescent="0.25">
      <c r="A41" s="76" t="s">
        <v>119</v>
      </c>
      <c r="B41" s="76" t="s">
        <v>37</v>
      </c>
      <c r="C41" s="76" t="s">
        <v>91</v>
      </c>
      <c r="D41" s="76">
        <v>1</v>
      </c>
      <c r="E41" s="76" t="s">
        <v>94</v>
      </c>
      <c r="F41" s="145">
        <v>100000</v>
      </c>
    </row>
    <row r="42" spans="1:6" x14ac:dyDescent="0.25">
      <c r="A42" s="76" t="s">
        <v>119</v>
      </c>
      <c r="B42" s="76" t="s">
        <v>38</v>
      </c>
      <c r="C42" s="76" t="s">
        <v>91</v>
      </c>
      <c r="D42" s="76">
        <v>1</v>
      </c>
      <c r="E42" s="76" t="s">
        <v>93</v>
      </c>
      <c r="F42" s="145">
        <v>100000</v>
      </c>
    </row>
    <row r="43" spans="1:6" x14ac:dyDescent="0.25">
      <c r="A43" s="76" t="s">
        <v>119</v>
      </c>
      <c r="B43" s="76" t="s">
        <v>38</v>
      </c>
      <c r="C43" s="76" t="s">
        <v>91</v>
      </c>
      <c r="D43" s="76">
        <v>1</v>
      </c>
      <c r="E43" s="76" t="s">
        <v>96</v>
      </c>
      <c r="F43" s="145">
        <v>100000</v>
      </c>
    </row>
    <row r="44" spans="1:6" x14ac:dyDescent="0.25">
      <c r="A44" s="76" t="s">
        <v>119</v>
      </c>
      <c r="B44" s="76" t="s">
        <v>37</v>
      </c>
      <c r="C44" s="76" t="s">
        <v>91</v>
      </c>
      <c r="D44" s="76">
        <v>3</v>
      </c>
      <c r="E44" s="76" t="s">
        <v>128</v>
      </c>
      <c r="F44" s="145">
        <v>100000</v>
      </c>
    </row>
    <row r="45" spans="1:6" x14ac:dyDescent="0.25">
      <c r="A45" s="76" t="s">
        <v>119</v>
      </c>
      <c r="B45" s="76" t="s">
        <v>38</v>
      </c>
      <c r="C45" s="76" t="s">
        <v>91</v>
      </c>
      <c r="D45" s="76">
        <v>1</v>
      </c>
      <c r="E45" s="76" t="s">
        <v>93</v>
      </c>
      <c r="F45" s="145">
        <v>100000</v>
      </c>
    </row>
    <row r="46" spans="1:6" x14ac:dyDescent="0.25">
      <c r="A46" s="76" t="s">
        <v>119</v>
      </c>
      <c r="B46" s="76" t="s">
        <v>37</v>
      </c>
      <c r="C46" s="76" t="s">
        <v>91</v>
      </c>
      <c r="D46" s="76">
        <v>1</v>
      </c>
      <c r="E46" s="76" t="s">
        <v>94</v>
      </c>
      <c r="F46" s="145">
        <v>100000</v>
      </c>
    </row>
    <row r="47" spans="1:6" x14ac:dyDescent="0.25">
      <c r="A47" s="76" t="s">
        <v>119</v>
      </c>
      <c r="B47" s="76" t="s">
        <v>38</v>
      </c>
      <c r="C47" s="76" t="s">
        <v>91</v>
      </c>
      <c r="D47" s="76">
        <v>1</v>
      </c>
      <c r="E47" s="76" t="s">
        <v>92</v>
      </c>
      <c r="F47" s="145">
        <v>100000</v>
      </c>
    </row>
    <row r="48" spans="1:6" x14ac:dyDescent="0.25">
      <c r="A48" s="76" t="s">
        <v>119</v>
      </c>
      <c r="B48" s="76" t="s">
        <v>37</v>
      </c>
      <c r="C48" s="76" t="s">
        <v>91</v>
      </c>
      <c r="D48" s="76">
        <v>1</v>
      </c>
      <c r="E48" s="76" t="s">
        <v>93</v>
      </c>
      <c r="F48" s="145">
        <v>100000</v>
      </c>
    </row>
    <row r="49" spans="1:6" x14ac:dyDescent="0.25">
      <c r="A49" s="76" t="s">
        <v>119</v>
      </c>
      <c r="B49" s="76" t="s">
        <v>37</v>
      </c>
      <c r="C49" s="76" t="s">
        <v>91</v>
      </c>
      <c r="D49" s="76">
        <v>1</v>
      </c>
      <c r="E49" s="76" t="s">
        <v>95</v>
      </c>
      <c r="F49" s="145">
        <v>100000</v>
      </c>
    </row>
    <row r="50" spans="1:6" x14ac:dyDescent="0.25">
      <c r="A50" s="76" t="s">
        <v>119</v>
      </c>
      <c r="B50" s="76" t="s">
        <v>37</v>
      </c>
      <c r="C50" s="76" t="s">
        <v>91</v>
      </c>
      <c r="D50" s="76">
        <v>1</v>
      </c>
      <c r="E50" s="76" t="s">
        <v>94</v>
      </c>
      <c r="F50" s="145">
        <v>100000</v>
      </c>
    </row>
    <row r="51" spans="1:6" x14ac:dyDescent="0.25">
      <c r="A51" s="76" t="s">
        <v>119</v>
      </c>
      <c r="B51" s="76" t="s">
        <v>38</v>
      </c>
      <c r="C51" s="76" t="s">
        <v>89</v>
      </c>
      <c r="D51" s="76">
        <v>1</v>
      </c>
      <c r="E51" s="76" t="s">
        <v>129</v>
      </c>
      <c r="F51" s="145">
        <v>85000</v>
      </c>
    </row>
    <row r="52" spans="1:6" x14ac:dyDescent="0.25">
      <c r="A52" s="76" t="s">
        <v>119</v>
      </c>
      <c r="B52" s="76" t="s">
        <v>38</v>
      </c>
      <c r="C52" s="76" t="s">
        <v>91</v>
      </c>
      <c r="D52" s="76">
        <v>1</v>
      </c>
      <c r="E52" s="76" t="s">
        <v>93</v>
      </c>
      <c r="F52" s="145">
        <v>90000</v>
      </c>
    </row>
    <row r="53" spans="1:6" x14ac:dyDescent="0.25">
      <c r="A53" s="76" t="s">
        <v>119</v>
      </c>
      <c r="B53" s="76" t="s">
        <v>38</v>
      </c>
      <c r="C53" s="76" t="s">
        <v>91</v>
      </c>
      <c r="D53" s="76">
        <v>1</v>
      </c>
      <c r="E53" s="76" t="s">
        <v>92</v>
      </c>
      <c r="F53" s="145">
        <v>100000</v>
      </c>
    </row>
    <row r="54" spans="1:6" x14ac:dyDescent="0.25">
      <c r="A54" s="76" t="s">
        <v>119</v>
      </c>
      <c r="B54" s="76" t="s">
        <v>37</v>
      </c>
      <c r="C54" s="76" t="s">
        <v>91</v>
      </c>
      <c r="D54" s="76">
        <v>1</v>
      </c>
      <c r="E54" s="76" t="s">
        <v>129</v>
      </c>
      <c r="F54" s="145">
        <v>100000</v>
      </c>
    </row>
    <row r="55" spans="1:6" x14ac:dyDescent="0.25">
      <c r="A55" s="76" t="s">
        <v>120</v>
      </c>
      <c r="B55" s="76" t="s">
        <v>37</v>
      </c>
      <c r="C55" s="76" t="s">
        <v>91</v>
      </c>
      <c r="D55" s="76">
        <v>1</v>
      </c>
      <c r="E55" s="76" t="s">
        <v>95</v>
      </c>
      <c r="F55" s="145">
        <v>100000</v>
      </c>
    </row>
    <row r="56" spans="1:6" s="147" customFormat="1" x14ac:dyDescent="0.25">
      <c r="A56" s="76" t="s">
        <v>120</v>
      </c>
      <c r="B56" s="76" t="s">
        <v>38</v>
      </c>
      <c r="C56" s="76" t="s">
        <v>89</v>
      </c>
      <c r="D56" s="76">
        <v>1</v>
      </c>
      <c r="E56" s="76" t="s">
        <v>92</v>
      </c>
      <c r="F56" s="145">
        <v>100000</v>
      </c>
    </row>
    <row r="57" spans="1:6" s="147" customFormat="1" x14ac:dyDescent="0.25">
      <c r="A57" s="76" t="s">
        <v>120</v>
      </c>
      <c r="B57" s="76" t="s">
        <v>37</v>
      </c>
      <c r="C57" s="76" t="s">
        <v>91</v>
      </c>
      <c r="D57" s="76">
        <v>1</v>
      </c>
      <c r="E57" s="76" t="s">
        <v>95</v>
      </c>
      <c r="F57" s="145">
        <v>100000</v>
      </c>
    </row>
    <row r="58" spans="1:6" s="147" customFormat="1" x14ac:dyDescent="0.25">
      <c r="A58" s="76" t="s">
        <v>120</v>
      </c>
      <c r="B58" s="76" t="s">
        <v>38</v>
      </c>
      <c r="C58" s="76" t="s">
        <v>91</v>
      </c>
      <c r="D58" s="76">
        <v>1</v>
      </c>
      <c r="E58" s="76" t="s">
        <v>94</v>
      </c>
      <c r="F58" s="145">
        <v>100000</v>
      </c>
    </row>
    <row r="59" spans="1:6" s="147" customFormat="1" x14ac:dyDescent="0.25">
      <c r="A59" s="76" t="s">
        <v>120</v>
      </c>
      <c r="B59" s="76" t="s">
        <v>38</v>
      </c>
      <c r="C59" s="76" t="s">
        <v>89</v>
      </c>
      <c r="D59" s="76">
        <v>1</v>
      </c>
      <c r="E59" s="76" t="s">
        <v>92</v>
      </c>
      <c r="F59" s="145">
        <v>70000</v>
      </c>
    </row>
    <row r="60" spans="1:6" s="147" customFormat="1" x14ac:dyDescent="0.25">
      <c r="A60" s="76" t="s">
        <v>120</v>
      </c>
      <c r="B60" s="76" t="s">
        <v>37</v>
      </c>
      <c r="C60" s="76" t="s">
        <v>89</v>
      </c>
      <c r="D60" s="76">
        <v>1</v>
      </c>
      <c r="E60" s="76" t="s">
        <v>95</v>
      </c>
      <c r="F60" s="145">
        <v>100000</v>
      </c>
    </row>
    <row r="61" spans="1:6" s="147" customFormat="1" x14ac:dyDescent="0.25">
      <c r="A61" s="76" t="s">
        <v>120</v>
      </c>
      <c r="B61" s="76" t="s">
        <v>38</v>
      </c>
      <c r="C61" s="76" t="s">
        <v>91</v>
      </c>
      <c r="D61" s="76">
        <v>1</v>
      </c>
      <c r="E61" s="76" t="s">
        <v>165</v>
      </c>
      <c r="F61" s="145">
        <v>77500</v>
      </c>
    </row>
    <row r="62" spans="1:6" s="147" customFormat="1" x14ac:dyDescent="0.25">
      <c r="A62" s="76" t="s">
        <v>120</v>
      </c>
      <c r="B62" s="76" t="s">
        <v>38</v>
      </c>
      <c r="C62" s="76" t="s">
        <v>91</v>
      </c>
      <c r="D62" s="76">
        <v>1</v>
      </c>
      <c r="E62" s="76" t="s">
        <v>94</v>
      </c>
      <c r="F62" s="145">
        <v>100000</v>
      </c>
    </row>
    <row r="63" spans="1:6" s="147" customFormat="1" x14ac:dyDescent="0.25">
      <c r="A63" s="76" t="s">
        <v>120</v>
      </c>
      <c r="B63" s="76" t="s">
        <v>38</v>
      </c>
      <c r="C63" s="76" t="s">
        <v>91</v>
      </c>
      <c r="D63" s="76">
        <v>1</v>
      </c>
      <c r="E63" s="76" t="s">
        <v>94</v>
      </c>
      <c r="F63" s="145">
        <v>100000</v>
      </c>
    </row>
    <row r="64" spans="1:6" s="147" customFormat="1" x14ac:dyDescent="0.25">
      <c r="A64" s="76" t="s">
        <v>120</v>
      </c>
      <c r="B64" s="76" t="s">
        <v>37</v>
      </c>
      <c r="C64" s="76" t="s">
        <v>91</v>
      </c>
      <c r="D64" s="76"/>
      <c r="E64" s="76"/>
      <c r="F64" s="145"/>
    </row>
    <row r="65" spans="1:6" s="147" customFormat="1" x14ac:dyDescent="0.25">
      <c r="A65" s="76" t="s">
        <v>120</v>
      </c>
      <c r="B65" s="76" t="s">
        <v>37</v>
      </c>
      <c r="C65" s="76" t="s">
        <v>91</v>
      </c>
      <c r="D65" s="76">
        <v>1</v>
      </c>
      <c r="E65" s="76" t="s">
        <v>95</v>
      </c>
      <c r="F65" s="145">
        <v>100000</v>
      </c>
    </row>
    <row r="66" spans="1:6" s="147" customFormat="1" x14ac:dyDescent="0.25">
      <c r="A66" s="76" t="s">
        <v>120</v>
      </c>
      <c r="B66" s="76" t="s">
        <v>38</v>
      </c>
      <c r="C66" s="76" t="s">
        <v>91</v>
      </c>
      <c r="D66" s="76">
        <v>4</v>
      </c>
      <c r="E66" s="76" t="s">
        <v>127</v>
      </c>
      <c r="F66" s="145">
        <v>100000</v>
      </c>
    </row>
    <row r="67" spans="1:6" s="147" customFormat="1" x14ac:dyDescent="0.25">
      <c r="A67" s="76" t="s">
        <v>120</v>
      </c>
      <c r="B67" s="76" t="s">
        <v>38</v>
      </c>
      <c r="C67" s="76" t="s">
        <v>89</v>
      </c>
      <c r="D67" s="76">
        <v>1</v>
      </c>
      <c r="E67" s="76" t="s">
        <v>94</v>
      </c>
      <c r="F67" s="145">
        <v>100000</v>
      </c>
    </row>
    <row r="68" spans="1:6" s="147" customFormat="1" x14ac:dyDescent="0.25">
      <c r="A68" s="76" t="s">
        <v>120</v>
      </c>
      <c r="B68" s="76" t="s">
        <v>38</v>
      </c>
      <c r="C68" s="76" t="s">
        <v>91</v>
      </c>
      <c r="D68" s="76"/>
      <c r="E68" s="76" t="s">
        <v>92</v>
      </c>
      <c r="F68" s="145">
        <v>100000</v>
      </c>
    </row>
    <row r="69" spans="1:6" s="147" customFormat="1" x14ac:dyDescent="0.25">
      <c r="A69" s="76" t="s">
        <v>120</v>
      </c>
      <c r="B69" s="76" t="s">
        <v>37</v>
      </c>
      <c r="C69" s="76" t="s">
        <v>161</v>
      </c>
      <c r="D69" s="76">
        <v>1</v>
      </c>
      <c r="E69" s="76" t="s">
        <v>166</v>
      </c>
      <c r="F69" s="145">
        <v>65000</v>
      </c>
    </row>
    <row r="70" spans="1:6" s="147" customFormat="1" x14ac:dyDescent="0.25">
      <c r="A70" s="76" t="s">
        <v>120</v>
      </c>
      <c r="B70" s="76" t="s">
        <v>37</v>
      </c>
      <c r="C70" s="76" t="s">
        <v>91</v>
      </c>
      <c r="D70" s="76">
        <v>1</v>
      </c>
      <c r="E70" s="76" t="s">
        <v>94</v>
      </c>
      <c r="F70" s="145">
        <v>100000</v>
      </c>
    </row>
    <row r="71" spans="1:6" s="147" customFormat="1" x14ac:dyDescent="0.25">
      <c r="A71" s="76" t="s">
        <v>120</v>
      </c>
      <c r="B71" s="76" t="s">
        <v>38</v>
      </c>
      <c r="C71" s="76" t="s">
        <v>91</v>
      </c>
      <c r="D71" s="76">
        <v>1</v>
      </c>
      <c r="E71" s="76" t="s">
        <v>92</v>
      </c>
      <c r="F71" s="145">
        <v>100000</v>
      </c>
    </row>
    <row r="72" spans="1:6" s="147" customFormat="1" x14ac:dyDescent="0.25">
      <c r="A72" s="76" t="s">
        <v>120</v>
      </c>
      <c r="B72" s="76" t="s">
        <v>37</v>
      </c>
      <c r="C72" s="76" t="s">
        <v>89</v>
      </c>
      <c r="D72" s="76">
        <v>1</v>
      </c>
      <c r="E72" s="76" t="s">
        <v>94</v>
      </c>
      <c r="F72" s="145">
        <v>100000</v>
      </c>
    </row>
    <row r="73" spans="1:6" s="147" customFormat="1" x14ac:dyDescent="0.25">
      <c r="A73" s="76" t="s">
        <v>120</v>
      </c>
      <c r="B73" s="76" t="s">
        <v>37</v>
      </c>
      <c r="C73" s="76" t="s">
        <v>91</v>
      </c>
      <c r="D73" s="76">
        <v>1</v>
      </c>
      <c r="E73" s="76" t="s">
        <v>94</v>
      </c>
      <c r="F73" s="145">
        <v>100000</v>
      </c>
    </row>
    <row r="74" spans="1:6" s="147" customFormat="1" x14ac:dyDescent="0.25">
      <c r="A74" s="76" t="s">
        <v>120</v>
      </c>
      <c r="B74" s="76" t="s">
        <v>37</v>
      </c>
      <c r="C74" s="76" t="s">
        <v>131</v>
      </c>
      <c r="D74" s="76">
        <v>1</v>
      </c>
      <c r="E74" s="76" t="s">
        <v>95</v>
      </c>
      <c r="F74" s="145">
        <v>100000</v>
      </c>
    </row>
    <row r="75" spans="1:6" s="147" customFormat="1" x14ac:dyDescent="0.25">
      <c r="A75" s="76" t="s">
        <v>120</v>
      </c>
      <c r="B75" s="76" t="s">
        <v>38</v>
      </c>
      <c r="C75" s="76" t="s">
        <v>91</v>
      </c>
      <c r="D75" s="76">
        <v>1</v>
      </c>
      <c r="E75" s="76" t="s">
        <v>127</v>
      </c>
      <c r="F75" s="145">
        <v>100000</v>
      </c>
    </row>
    <row r="76" spans="1:6" s="147" customFormat="1" x14ac:dyDescent="0.25">
      <c r="A76" s="76" t="s">
        <v>120</v>
      </c>
      <c r="B76" s="76" t="s">
        <v>37</v>
      </c>
      <c r="C76" s="76" t="s">
        <v>91</v>
      </c>
      <c r="D76" s="76">
        <v>1</v>
      </c>
      <c r="E76" s="76" t="s">
        <v>95</v>
      </c>
      <c r="F76" s="145">
        <v>100000</v>
      </c>
    </row>
    <row r="77" spans="1:6" s="147" customFormat="1" x14ac:dyDescent="0.25">
      <c r="A77" s="76" t="s">
        <v>120</v>
      </c>
      <c r="B77" s="76" t="s">
        <v>38</v>
      </c>
      <c r="C77" s="76" t="s">
        <v>91</v>
      </c>
      <c r="D77" s="76">
        <v>1</v>
      </c>
      <c r="E77" s="76" t="s">
        <v>92</v>
      </c>
      <c r="F77" s="145">
        <v>100000</v>
      </c>
    </row>
    <row r="78" spans="1:6" s="147" customFormat="1" x14ac:dyDescent="0.25">
      <c r="A78" s="76" t="s">
        <v>120</v>
      </c>
      <c r="B78" s="76" t="s">
        <v>38</v>
      </c>
      <c r="C78" s="76" t="s">
        <v>89</v>
      </c>
      <c r="D78" s="76">
        <v>1</v>
      </c>
      <c r="E78" s="76" t="s">
        <v>126</v>
      </c>
      <c r="F78" s="145">
        <v>100000</v>
      </c>
    </row>
    <row r="79" spans="1:6" s="147" customFormat="1" x14ac:dyDescent="0.25">
      <c r="A79" s="76" t="s">
        <v>120</v>
      </c>
      <c r="B79" s="76" t="s">
        <v>38</v>
      </c>
      <c r="C79" s="76" t="s">
        <v>91</v>
      </c>
      <c r="D79" s="76">
        <v>1</v>
      </c>
      <c r="E79" s="76" t="s">
        <v>92</v>
      </c>
      <c r="F79" s="145">
        <v>100000</v>
      </c>
    </row>
    <row r="80" spans="1:6" s="147" customFormat="1" x14ac:dyDescent="0.25">
      <c r="A80" s="76" t="s">
        <v>120</v>
      </c>
      <c r="B80" s="76" t="s">
        <v>38</v>
      </c>
      <c r="C80" s="76" t="s">
        <v>89</v>
      </c>
      <c r="D80" s="76">
        <v>1</v>
      </c>
      <c r="E80" s="76" t="s">
        <v>92</v>
      </c>
      <c r="F80" s="145">
        <v>100000</v>
      </c>
    </row>
    <row r="81" spans="1:6" s="147" customFormat="1" x14ac:dyDescent="0.25">
      <c r="A81" s="76" t="s">
        <v>120</v>
      </c>
      <c r="B81" s="76" t="s">
        <v>38</v>
      </c>
      <c r="C81" s="76" t="s">
        <v>91</v>
      </c>
      <c r="D81" s="76">
        <v>1</v>
      </c>
      <c r="E81" s="76" t="s">
        <v>93</v>
      </c>
      <c r="F81" s="145">
        <v>100000</v>
      </c>
    </row>
    <row r="82" spans="1:6" s="147" customFormat="1" x14ac:dyDescent="0.25">
      <c r="A82" s="76" t="s">
        <v>120</v>
      </c>
      <c r="B82" s="76" t="s">
        <v>38</v>
      </c>
      <c r="C82" s="76" t="s">
        <v>91</v>
      </c>
      <c r="D82" s="76">
        <v>1</v>
      </c>
      <c r="E82" s="76" t="s">
        <v>96</v>
      </c>
      <c r="F82" s="145">
        <v>96100</v>
      </c>
    </row>
    <row r="83" spans="1:6" s="147" customFormat="1" x14ac:dyDescent="0.25">
      <c r="A83" s="76" t="s">
        <v>120</v>
      </c>
      <c r="B83" s="76" t="s">
        <v>37</v>
      </c>
      <c r="C83" s="76" t="s">
        <v>91</v>
      </c>
      <c r="D83" s="76">
        <v>3</v>
      </c>
      <c r="E83" s="76" t="s">
        <v>167</v>
      </c>
      <c r="F83" s="145">
        <v>100000</v>
      </c>
    </row>
    <row r="84" spans="1:6" s="147" customFormat="1" x14ac:dyDescent="0.25">
      <c r="A84" s="76" t="s">
        <v>120</v>
      </c>
      <c r="B84" s="76" t="s">
        <v>38</v>
      </c>
      <c r="C84" s="76" t="s">
        <v>91</v>
      </c>
      <c r="D84" s="76">
        <v>1</v>
      </c>
      <c r="E84" s="76" t="s">
        <v>94</v>
      </c>
      <c r="F84" s="145">
        <v>100000</v>
      </c>
    </row>
    <row r="85" spans="1:6" s="147" customFormat="1" x14ac:dyDescent="0.25">
      <c r="A85" s="76" t="s">
        <v>120</v>
      </c>
      <c r="B85" s="76" t="s">
        <v>38</v>
      </c>
      <c r="C85" s="76" t="s">
        <v>91</v>
      </c>
      <c r="D85" s="76">
        <v>1</v>
      </c>
      <c r="E85" s="76" t="s">
        <v>94</v>
      </c>
      <c r="F85" s="145">
        <v>100000</v>
      </c>
    </row>
    <row r="86" spans="1:6" x14ac:dyDescent="0.25">
      <c r="A86" s="76" t="s">
        <v>120</v>
      </c>
      <c r="B86" s="76" t="s">
        <v>38</v>
      </c>
      <c r="C86" s="76" t="s">
        <v>91</v>
      </c>
      <c r="D86" s="76">
        <v>3</v>
      </c>
      <c r="E86" s="76" t="s">
        <v>90</v>
      </c>
      <c r="F86" s="145">
        <v>100000</v>
      </c>
    </row>
    <row r="87" spans="1:6" x14ac:dyDescent="0.25">
      <c r="A87" s="76" t="s">
        <v>120</v>
      </c>
      <c r="B87" s="76" t="s">
        <v>38</v>
      </c>
      <c r="C87" s="76" t="s">
        <v>89</v>
      </c>
      <c r="D87" s="76">
        <v>1</v>
      </c>
      <c r="E87" s="76" t="s">
        <v>130</v>
      </c>
      <c r="F87" s="145">
        <v>80000</v>
      </c>
    </row>
    <row r="88" spans="1:6" x14ac:dyDescent="0.25">
      <c r="A88" s="76" t="s">
        <v>120</v>
      </c>
      <c r="B88" s="76" t="s">
        <v>38</v>
      </c>
      <c r="C88" s="76" t="s">
        <v>91</v>
      </c>
      <c r="D88" s="76">
        <v>2</v>
      </c>
      <c r="E88" s="76" t="s">
        <v>90</v>
      </c>
      <c r="F88" s="145">
        <v>100000</v>
      </c>
    </row>
    <row r="89" spans="1:6" x14ac:dyDescent="0.25">
      <c r="A89" s="76" t="s">
        <v>120</v>
      </c>
      <c r="B89" s="76" t="s">
        <v>37</v>
      </c>
      <c r="C89" s="76" t="s">
        <v>89</v>
      </c>
      <c r="D89" s="76">
        <v>1</v>
      </c>
      <c r="E89" s="76" t="s">
        <v>92</v>
      </c>
      <c r="F89" s="145">
        <v>100000</v>
      </c>
    </row>
    <row r="90" spans="1:6" x14ac:dyDescent="0.25">
      <c r="A90" s="76" t="s">
        <v>120</v>
      </c>
      <c r="B90" s="76" t="s">
        <v>38</v>
      </c>
      <c r="C90" s="76" t="s">
        <v>89</v>
      </c>
      <c r="D90" s="76">
        <v>1</v>
      </c>
      <c r="E90" s="76" t="s">
        <v>92</v>
      </c>
      <c r="F90" s="145">
        <v>100000</v>
      </c>
    </row>
    <row r="91" spans="1:6" x14ac:dyDescent="0.25">
      <c r="A91" s="76" t="s">
        <v>120</v>
      </c>
      <c r="B91" s="76" t="s">
        <v>38</v>
      </c>
      <c r="C91" s="76" t="s">
        <v>91</v>
      </c>
      <c r="D91" s="76">
        <v>1</v>
      </c>
      <c r="E91" s="76" t="s">
        <v>92</v>
      </c>
      <c r="F91" s="145">
        <v>100000</v>
      </c>
    </row>
    <row r="92" spans="1:6" x14ac:dyDescent="0.25">
      <c r="A92" s="76" t="s">
        <v>121</v>
      </c>
      <c r="B92" s="76" t="s">
        <v>37</v>
      </c>
      <c r="C92" s="76" t="s">
        <v>89</v>
      </c>
      <c r="D92" s="76">
        <v>1</v>
      </c>
      <c r="E92" s="76" t="s">
        <v>95</v>
      </c>
      <c r="F92" s="145">
        <v>100000</v>
      </c>
    </row>
    <row r="93" spans="1:6" x14ac:dyDescent="0.25">
      <c r="A93" s="76" t="s">
        <v>121</v>
      </c>
      <c r="B93" s="76" t="s">
        <v>37</v>
      </c>
      <c r="C93" s="76" t="s">
        <v>89</v>
      </c>
      <c r="D93" s="76">
        <v>3</v>
      </c>
      <c r="E93" s="76" t="s">
        <v>90</v>
      </c>
      <c r="F93" s="145">
        <v>100000</v>
      </c>
    </row>
    <row r="94" spans="1:6" x14ac:dyDescent="0.25">
      <c r="A94" s="76" t="s">
        <v>121</v>
      </c>
      <c r="B94" s="76" t="s">
        <v>37</v>
      </c>
      <c r="C94" s="76" t="s">
        <v>89</v>
      </c>
      <c r="D94" s="76">
        <v>1</v>
      </c>
      <c r="E94" s="76" t="s">
        <v>94</v>
      </c>
      <c r="F94" s="145">
        <v>100000</v>
      </c>
    </row>
    <row r="95" spans="1:6" x14ac:dyDescent="0.25">
      <c r="A95" s="76" t="s">
        <v>121</v>
      </c>
      <c r="B95" s="76" t="s">
        <v>38</v>
      </c>
      <c r="C95" s="76" t="s">
        <v>91</v>
      </c>
      <c r="D95" s="76">
        <v>1</v>
      </c>
      <c r="E95" s="76" t="s">
        <v>92</v>
      </c>
      <c r="F95" s="145">
        <v>100000</v>
      </c>
    </row>
    <row r="96" spans="1:6" x14ac:dyDescent="0.25">
      <c r="A96" s="76" t="s">
        <v>121</v>
      </c>
      <c r="B96" s="76" t="s">
        <v>38</v>
      </c>
      <c r="C96" s="76" t="s">
        <v>91</v>
      </c>
      <c r="D96" s="76">
        <v>1</v>
      </c>
      <c r="E96" s="76" t="s">
        <v>168</v>
      </c>
      <c r="F96" s="145">
        <v>100000</v>
      </c>
    </row>
    <row r="97" spans="1:6" x14ac:dyDescent="0.25">
      <c r="A97" s="76" t="s">
        <v>121</v>
      </c>
      <c r="B97" s="76" t="s">
        <v>37</v>
      </c>
      <c r="C97" s="76" t="s">
        <v>91</v>
      </c>
      <c r="D97" s="76">
        <v>1</v>
      </c>
      <c r="E97" s="76" t="s">
        <v>95</v>
      </c>
      <c r="F97" s="145">
        <v>100000</v>
      </c>
    </row>
    <row r="98" spans="1:6" x14ac:dyDescent="0.25">
      <c r="A98" s="76" t="s">
        <v>121</v>
      </c>
      <c r="B98" s="76" t="s">
        <v>37</v>
      </c>
      <c r="C98" s="76" t="s">
        <v>89</v>
      </c>
      <c r="D98" s="76">
        <v>1</v>
      </c>
      <c r="E98" s="76" t="s">
        <v>95</v>
      </c>
      <c r="F98" s="145">
        <v>100000</v>
      </c>
    </row>
    <row r="99" spans="1:6" x14ac:dyDescent="0.25">
      <c r="A99" s="76" t="s">
        <v>121</v>
      </c>
      <c r="B99" s="76" t="s">
        <v>38</v>
      </c>
      <c r="C99" s="76" t="s">
        <v>89</v>
      </c>
      <c r="D99" s="76">
        <v>1</v>
      </c>
      <c r="E99" s="76" t="s">
        <v>93</v>
      </c>
      <c r="F99" s="145">
        <v>90000</v>
      </c>
    </row>
    <row r="100" spans="1:6" x14ac:dyDescent="0.25">
      <c r="A100" s="76" t="s">
        <v>121</v>
      </c>
      <c r="B100" s="76" t="s">
        <v>38</v>
      </c>
      <c r="C100" s="76" t="s">
        <v>91</v>
      </c>
      <c r="D100" s="76">
        <v>1</v>
      </c>
      <c r="E100" s="76" t="s">
        <v>93</v>
      </c>
      <c r="F100" s="145">
        <v>100000</v>
      </c>
    </row>
    <row r="101" spans="1:6" x14ac:dyDescent="0.25">
      <c r="A101" s="76" t="s">
        <v>121</v>
      </c>
      <c r="B101" s="76" t="s">
        <v>38</v>
      </c>
      <c r="C101" s="76" t="s">
        <v>89</v>
      </c>
      <c r="D101" s="76">
        <v>1</v>
      </c>
      <c r="E101" s="76" t="s">
        <v>94</v>
      </c>
      <c r="F101" s="145">
        <v>100000</v>
      </c>
    </row>
    <row r="102" spans="1:6" x14ac:dyDescent="0.25">
      <c r="A102" s="76" t="s">
        <v>121</v>
      </c>
      <c r="B102" s="76" t="s">
        <v>38</v>
      </c>
      <c r="C102" s="76" t="s">
        <v>89</v>
      </c>
      <c r="D102" s="76">
        <v>4</v>
      </c>
      <c r="E102" s="76" t="s">
        <v>127</v>
      </c>
      <c r="F102" s="145">
        <v>100000</v>
      </c>
    </row>
    <row r="103" spans="1:6" x14ac:dyDescent="0.25">
      <c r="A103" s="76" t="s">
        <v>121</v>
      </c>
      <c r="B103" s="76" t="s">
        <v>38</v>
      </c>
      <c r="C103" s="76" t="s">
        <v>89</v>
      </c>
      <c r="D103" s="76">
        <v>1</v>
      </c>
      <c r="E103" s="76" t="s">
        <v>94</v>
      </c>
      <c r="F103" s="145">
        <v>100000</v>
      </c>
    </row>
    <row r="104" spans="1:6" x14ac:dyDescent="0.25">
      <c r="A104" s="76" t="s">
        <v>121</v>
      </c>
      <c r="B104" s="76" t="s">
        <v>37</v>
      </c>
      <c r="C104" s="76" t="s">
        <v>91</v>
      </c>
      <c r="D104" s="76">
        <v>1</v>
      </c>
      <c r="E104" s="76" t="s">
        <v>95</v>
      </c>
      <c r="F104" s="145">
        <v>100000</v>
      </c>
    </row>
    <row r="105" spans="1:6" x14ac:dyDescent="0.25">
      <c r="A105" s="76" t="s">
        <v>121</v>
      </c>
      <c r="B105" s="76" t="s">
        <v>37</v>
      </c>
      <c r="C105" s="76" t="s">
        <v>91</v>
      </c>
      <c r="D105" s="76">
        <v>1</v>
      </c>
      <c r="E105" s="76" t="s">
        <v>169</v>
      </c>
      <c r="F105" s="145">
        <v>100000</v>
      </c>
    </row>
    <row r="106" spans="1:6" x14ac:dyDescent="0.25">
      <c r="A106" s="76" t="s">
        <v>121</v>
      </c>
      <c r="B106" s="76" t="s">
        <v>37</v>
      </c>
      <c r="C106" s="76" t="s">
        <v>91</v>
      </c>
      <c r="D106" s="76">
        <v>2</v>
      </c>
      <c r="E106" s="76" t="s">
        <v>90</v>
      </c>
      <c r="F106" s="145">
        <v>100000</v>
      </c>
    </row>
    <row r="107" spans="1:6" x14ac:dyDescent="0.25">
      <c r="A107" s="76" t="s">
        <v>121</v>
      </c>
      <c r="B107" s="76" t="s">
        <v>38</v>
      </c>
      <c r="C107" s="76" t="s">
        <v>89</v>
      </c>
      <c r="D107" s="76">
        <v>1</v>
      </c>
      <c r="E107" s="76" t="s">
        <v>94</v>
      </c>
      <c r="F107" s="145">
        <v>100000</v>
      </c>
    </row>
    <row r="108" spans="1:6" x14ac:dyDescent="0.25">
      <c r="A108" s="76" t="s">
        <v>121</v>
      </c>
      <c r="B108" s="76" t="s">
        <v>37</v>
      </c>
      <c r="C108" s="76" t="s">
        <v>91</v>
      </c>
      <c r="D108" s="76">
        <v>1</v>
      </c>
      <c r="E108" s="76" t="s">
        <v>169</v>
      </c>
      <c r="F108" s="145">
        <v>100000</v>
      </c>
    </row>
    <row r="109" spans="1:6" x14ac:dyDescent="0.25">
      <c r="A109" s="76" t="s">
        <v>121</v>
      </c>
      <c r="B109" s="76" t="s">
        <v>38</v>
      </c>
      <c r="C109" s="76" t="s">
        <v>91</v>
      </c>
      <c r="D109" s="76">
        <v>1</v>
      </c>
      <c r="E109" s="76" t="s">
        <v>94</v>
      </c>
      <c r="F109" s="145">
        <v>100000</v>
      </c>
    </row>
    <row r="110" spans="1:6" x14ac:dyDescent="0.25">
      <c r="A110" s="76" t="s">
        <v>121</v>
      </c>
      <c r="B110" s="76" t="s">
        <v>37</v>
      </c>
      <c r="C110" s="76"/>
      <c r="D110" s="76">
        <v>1</v>
      </c>
      <c r="E110" s="76" t="s">
        <v>95</v>
      </c>
      <c r="F110" s="145">
        <v>100000</v>
      </c>
    </row>
    <row r="111" spans="1:6" x14ac:dyDescent="0.25">
      <c r="A111" s="76" t="s">
        <v>121</v>
      </c>
      <c r="B111" s="76" t="s">
        <v>37</v>
      </c>
      <c r="C111" s="76" t="s">
        <v>89</v>
      </c>
      <c r="D111" s="76">
        <v>1</v>
      </c>
      <c r="E111" s="76" t="s">
        <v>95</v>
      </c>
      <c r="F111" s="145">
        <v>100000</v>
      </c>
    </row>
    <row r="112" spans="1:6" x14ac:dyDescent="0.25">
      <c r="A112" s="76" t="s">
        <v>121</v>
      </c>
      <c r="B112" s="76" t="s">
        <v>38</v>
      </c>
      <c r="C112" s="76" t="s">
        <v>91</v>
      </c>
      <c r="D112" s="76">
        <v>1</v>
      </c>
      <c r="E112" s="76" t="s">
        <v>93</v>
      </c>
      <c r="F112" s="145">
        <v>100000</v>
      </c>
    </row>
    <row r="113" spans="1:6" x14ac:dyDescent="0.25">
      <c r="A113" s="76" t="s">
        <v>121</v>
      </c>
      <c r="B113" s="76" t="s">
        <v>38</v>
      </c>
      <c r="C113" s="76" t="s">
        <v>89</v>
      </c>
      <c r="D113" s="76">
        <v>1</v>
      </c>
      <c r="E113" s="76" t="s">
        <v>93</v>
      </c>
      <c r="F113" s="145">
        <v>100000</v>
      </c>
    </row>
    <row r="114" spans="1:6" x14ac:dyDescent="0.25">
      <c r="A114" s="76" t="s">
        <v>121</v>
      </c>
      <c r="B114" s="76" t="s">
        <v>38</v>
      </c>
      <c r="C114" s="76" t="s">
        <v>91</v>
      </c>
      <c r="D114" s="76">
        <v>1</v>
      </c>
      <c r="E114" s="76" t="s">
        <v>94</v>
      </c>
      <c r="F114" s="145">
        <v>100000</v>
      </c>
    </row>
    <row r="115" spans="1:6" x14ac:dyDescent="0.25">
      <c r="A115" s="76" t="s">
        <v>121</v>
      </c>
      <c r="B115" s="76" t="s">
        <v>38</v>
      </c>
      <c r="C115" s="76" t="s">
        <v>91</v>
      </c>
      <c r="D115" s="76">
        <v>1</v>
      </c>
      <c r="E115" s="76" t="s">
        <v>93</v>
      </c>
      <c r="F115" s="145">
        <v>100000</v>
      </c>
    </row>
    <row r="116" spans="1:6" x14ac:dyDescent="0.25">
      <c r="A116" s="76" t="s">
        <v>121</v>
      </c>
      <c r="B116" s="76" t="s">
        <v>38</v>
      </c>
      <c r="C116" s="76" t="s">
        <v>91</v>
      </c>
      <c r="D116" s="76">
        <v>2</v>
      </c>
      <c r="E116" s="76" t="s">
        <v>126</v>
      </c>
      <c r="F116" s="145">
        <v>100000</v>
      </c>
    </row>
    <row r="117" spans="1:6" x14ac:dyDescent="0.25">
      <c r="A117" s="76" t="s">
        <v>121</v>
      </c>
      <c r="B117" s="76" t="s">
        <v>38</v>
      </c>
      <c r="C117" s="76" t="s">
        <v>91</v>
      </c>
      <c r="D117" s="76">
        <v>1</v>
      </c>
      <c r="E117" s="76" t="s">
        <v>129</v>
      </c>
      <c r="F117" s="145">
        <v>100000</v>
      </c>
    </row>
    <row r="118" spans="1:6" x14ac:dyDescent="0.25">
      <c r="A118" s="76" t="s">
        <v>121</v>
      </c>
      <c r="B118" s="76" t="s">
        <v>37</v>
      </c>
      <c r="C118" s="76" t="s">
        <v>91</v>
      </c>
      <c r="D118" s="76">
        <v>1</v>
      </c>
      <c r="E118" s="76" t="s">
        <v>130</v>
      </c>
      <c r="F118" s="145">
        <v>96500</v>
      </c>
    </row>
    <row r="119" spans="1:6" x14ac:dyDescent="0.25">
      <c r="A119" s="76" t="s">
        <v>121</v>
      </c>
      <c r="B119" s="76" t="s">
        <v>38</v>
      </c>
      <c r="C119" s="76" t="s">
        <v>91</v>
      </c>
      <c r="D119" s="76">
        <v>1</v>
      </c>
      <c r="E119" s="76" t="s">
        <v>96</v>
      </c>
      <c r="F119" s="145">
        <v>92544</v>
      </c>
    </row>
    <row r="120" spans="1:6" x14ac:dyDescent="0.25">
      <c r="A120" s="76" t="s">
        <v>121</v>
      </c>
      <c r="B120" s="76" t="s">
        <v>38</v>
      </c>
      <c r="C120" s="76" t="s">
        <v>89</v>
      </c>
      <c r="D120" s="76">
        <v>1</v>
      </c>
      <c r="E120" s="76" t="s">
        <v>94</v>
      </c>
      <c r="F120" s="145">
        <v>100000</v>
      </c>
    </row>
    <row r="121" spans="1:6" x14ac:dyDescent="0.25">
      <c r="A121" s="76" t="s">
        <v>121</v>
      </c>
      <c r="B121" s="76" t="s">
        <v>37</v>
      </c>
      <c r="C121" s="76" t="s">
        <v>91</v>
      </c>
      <c r="D121" s="76">
        <v>1</v>
      </c>
      <c r="E121" s="76" t="s">
        <v>94</v>
      </c>
      <c r="F121" s="145">
        <v>100000</v>
      </c>
    </row>
    <row r="122" spans="1:6" x14ac:dyDescent="0.25">
      <c r="A122" s="76" t="s">
        <v>121</v>
      </c>
      <c r="B122" s="76" t="s">
        <v>38</v>
      </c>
      <c r="C122" s="76" t="s">
        <v>91</v>
      </c>
      <c r="D122" s="76">
        <v>1</v>
      </c>
      <c r="E122" s="76" t="s">
        <v>94</v>
      </c>
      <c r="F122" s="145">
        <v>100000</v>
      </c>
    </row>
    <row r="123" spans="1:6" x14ac:dyDescent="0.25">
      <c r="A123" s="76" t="s">
        <v>121</v>
      </c>
      <c r="B123" s="76" t="s">
        <v>38</v>
      </c>
      <c r="C123" s="76" t="s">
        <v>91</v>
      </c>
      <c r="D123" s="76">
        <v>2</v>
      </c>
      <c r="E123" s="76" t="s">
        <v>90</v>
      </c>
      <c r="F123" s="145">
        <v>100000</v>
      </c>
    </row>
    <row r="124" spans="1:6" x14ac:dyDescent="0.25">
      <c r="A124" s="76" t="s">
        <v>121</v>
      </c>
      <c r="B124" s="76" t="s">
        <v>37</v>
      </c>
      <c r="C124" s="76" t="s">
        <v>91</v>
      </c>
      <c r="D124" s="76">
        <v>1</v>
      </c>
      <c r="E124" s="76" t="s">
        <v>95</v>
      </c>
      <c r="F124" s="145">
        <v>100000</v>
      </c>
    </row>
    <row r="125" spans="1:6" x14ac:dyDescent="0.25">
      <c r="A125" s="76" t="s">
        <v>121</v>
      </c>
      <c r="B125" s="76" t="s">
        <v>38</v>
      </c>
      <c r="C125" s="76" t="s">
        <v>91</v>
      </c>
      <c r="D125" s="76">
        <v>1</v>
      </c>
      <c r="E125" s="76" t="s">
        <v>94</v>
      </c>
      <c r="F125" s="145">
        <v>100000</v>
      </c>
    </row>
    <row r="126" spans="1:6" x14ac:dyDescent="0.25">
      <c r="A126" s="76" t="s">
        <v>121</v>
      </c>
      <c r="B126" s="76" t="s">
        <v>38</v>
      </c>
      <c r="C126" s="76" t="s">
        <v>89</v>
      </c>
      <c r="D126" s="76">
        <v>1</v>
      </c>
      <c r="E126" s="76" t="s">
        <v>92</v>
      </c>
      <c r="F126" s="145">
        <v>100000</v>
      </c>
    </row>
    <row r="127" spans="1:6" x14ac:dyDescent="0.25">
      <c r="A127" s="76" t="s">
        <v>121</v>
      </c>
      <c r="B127" s="76" t="s">
        <v>37</v>
      </c>
      <c r="C127" s="76" t="s">
        <v>91</v>
      </c>
      <c r="D127" s="76">
        <v>1</v>
      </c>
      <c r="E127" s="76" t="s">
        <v>95</v>
      </c>
      <c r="F127" s="145">
        <v>100000</v>
      </c>
    </row>
    <row r="128" spans="1:6" x14ac:dyDescent="0.25">
      <c r="A128" s="76" t="s">
        <v>121</v>
      </c>
      <c r="B128" s="76" t="s">
        <v>37</v>
      </c>
      <c r="C128" s="76" t="s">
        <v>91</v>
      </c>
      <c r="D128" s="76">
        <v>4</v>
      </c>
      <c r="E128" s="76" t="s">
        <v>170</v>
      </c>
      <c r="F128" s="145">
        <v>100000</v>
      </c>
    </row>
    <row r="129" spans="1:6" x14ac:dyDescent="0.25">
      <c r="A129" s="76" t="s">
        <v>121</v>
      </c>
      <c r="B129" s="76" t="s">
        <v>38</v>
      </c>
      <c r="C129" s="76" t="s">
        <v>91</v>
      </c>
      <c r="D129" s="76">
        <v>1</v>
      </c>
      <c r="E129" s="76" t="s">
        <v>93</v>
      </c>
      <c r="F129" s="145">
        <v>100000</v>
      </c>
    </row>
    <row r="130" spans="1:6" x14ac:dyDescent="0.25">
      <c r="A130" s="76" t="s">
        <v>121</v>
      </c>
      <c r="B130" s="76" t="s">
        <v>38</v>
      </c>
      <c r="C130" s="76" t="s">
        <v>91</v>
      </c>
      <c r="D130" s="76">
        <v>1</v>
      </c>
      <c r="E130" s="76" t="s">
        <v>94</v>
      </c>
      <c r="F130" s="145">
        <v>100000</v>
      </c>
    </row>
    <row r="131" spans="1:6" x14ac:dyDescent="0.25">
      <c r="A131" s="76" t="s">
        <v>121</v>
      </c>
      <c r="B131" s="76" t="s">
        <v>38</v>
      </c>
      <c r="C131" s="76" t="s">
        <v>91</v>
      </c>
      <c r="D131" s="76">
        <v>1</v>
      </c>
      <c r="E131" s="76" t="s">
        <v>92</v>
      </c>
      <c r="F131" s="145">
        <v>100000</v>
      </c>
    </row>
    <row r="132" spans="1:6" x14ac:dyDescent="0.25">
      <c r="A132" s="76" t="s">
        <v>121</v>
      </c>
      <c r="B132" s="76" t="s">
        <v>38</v>
      </c>
      <c r="C132" s="76" t="s">
        <v>91</v>
      </c>
      <c r="D132" s="76">
        <v>1</v>
      </c>
      <c r="E132" s="76" t="s">
        <v>92</v>
      </c>
      <c r="F132" s="145">
        <v>100000</v>
      </c>
    </row>
    <row r="133" spans="1:6" x14ac:dyDescent="0.25">
      <c r="A133" s="76"/>
      <c r="B133" s="76"/>
      <c r="C133" s="76"/>
      <c r="D133" s="76"/>
      <c r="E133" s="76"/>
    </row>
    <row r="134" spans="1:6" x14ac:dyDescent="0.25">
      <c r="A134" s="76"/>
      <c r="B134" s="76"/>
      <c r="C134" s="76"/>
      <c r="D134" s="76"/>
      <c r="E134" s="76"/>
    </row>
    <row r="135" spans="1:6" x14ac:dyDescent="0.25">
      <c r="A135" s="76"/>
      <c r="B135" s="76"/>
      <c r="C135" s="76"/>
      <c r="D135" s="76"/>
      <c r="E135" s="76"/>
    </row>
    <row r="136" spans="1:6" x14ac:dyDescent="0.25">
      <c r="A136" s="76"/>
      <c r="B136" s="76"/>
      <c r="C136" s="76"/>
      <c r="D136" s="76"/>
      <c r="E136" s="76"/>
    </row>
    <row r="137" spans="1:6" x14ac:dyDescent="0.25">
      <c r="A137" s="76"/>
      <c r="B137" s="76"/>
      <c r="C137" s="76"/>
      <c r="D137" s="76"/>
      <c r="E137" s="76"/>
    </row>
    <row r="138" spans="1:6" x14ac:dyDescent="0.25">
      <c r="A138" s="76"/>
      <c r="B138" s="76"/>
      <c r="C138" s="76"/>
      <c r="D138" s="76"/>
      <c r="E138" s="76"/>
    </row>
    <row r="139" spans="1:6" x14ac:dyDescent="0.25">
      <c r="A139" s="76"/>
      <c r="B139" s="76"/>
      <c r="C139" s="76"/>
      <c r="D139" s="76"/>
      <c r="E139" s="76"/>
    </row>
    <row r="140" spans="1:6" x14ac:dyDescent="0.25">
      <c r="A140" s="76"/>
      <c r="B140" s="76"/>
      <c r="C140" s="76"/>
      <c r="D140" s="76"/>
      <c r="E140" s="76"/>
    </row>
    <row r="141" spans="1:6" x14ac:dyDescent="0.25">
      <c r="A141" s="76"/>
      <c r="B141" s="76"/>
      <c r="C141" s="76"/>
      <c r="D141" s="76"/>
      <c r="E141" s="76"/>
    </row>
    <row r="142" spans="1:6" x14ac:dyDescent="0.25">
      <c r="A142" s="76"/>
      <c r="B142" s="76"/>
      <c r="C142" s="76"/>
      <c r="D142" s="76"/>
      <c r="E142" s="76"/>
    </row>
    <row r="143" spans="1:6" x14ac:dyDescent="0.25">
      <c r="A143" s="76"/>
      <c r="B143" s="76"/>
      <c r="C143" s="76"/>
      <c r="D143" s="76"/>
      <c r="E143" s="76"/>
    </row>
    <row r="144" spans="1:6" x14ac:dyDescent="0.25">
      <c r="A144" s="76"/>
      <c r="B144" s="76"/>
      <c r="C144" s="76"/>
      <c r="D144" s="76"/>
      <c r="E144" s="76"/>
    </row>
    <row r="145" spans="1:5" x14ac:dyDescent="0.25">
      <c r="A145" s="76"/>
      <c r="B145" s="76"/>
      <c r="C145" s="76"/>
      <c r="D145" s="76"/>
      <c r="E145" s="76"/>
    </row>
    <row r="146" spans="1:5" x14ac:dyDescent="0.25">
      <c r="A146" s="76"/>
      <c r="B146" s="76"/>
      <c r="C146" s="76"/>
      <c r="D146" s="76"/>
      <c r="E146" s="76"/>
    </row>
    <row r="147" spans="1:5" x14ac:dyDescent="0.25">
      <c r="A147" s="76"/>
      <c r="B147" s="76"/>
      <c r="C147" s="76"/>
      <c r="D147" s="76"/>
      <c r="E147" s="76"/>
    </row>
    <row r="148" spans="1:5" x14ac:dyDescent="0.25">
      <c r="A148" s="76"/>
      <c r="B148" s="76"/>
      <c r="C148" s="76"/>
      <c r="D148" s="76"/>
      <c r="E148" s="76"/>
    </row>
    <row r="149" spans="1:5" x14ac:dyDescent="0.25">
      <c r="A149" s="76"/>
      <c r="B149" s="76"/>
      <c r="C149" s="76"/>
      <c r="D149" s="76"/>
      <c r="E149" s="76"/>
    </row>
    <row r="150" spans="1:5" x14ac:dyDescent="0.25">
      <c r="A150" s="76"/>
      <c r="B150" s="76"/>
      <c r="C150" s="76"/>
      <c r="D150" s="76"/>
      <c r="E150" s="76"/>
    </row>
    <row r="151" spans="1:5" x14ac:dyDescent="0.25">
      <c r="A151" s="76"/>
      <c r="B151" s="76"/>
      <c r="C151" s="76"/>
      <c r="D151" s="76"/>
      <c r="E151" s="76"/>
    </row>
    <row r="152" spans="1:5" x14ac:dyDescent="0.25">
      <c r="A152" s="76"/>
      <c r="B152" s="76"/>
      <c r="C152" s="76"/>
      <c r="D152" s="76"/>
      <c r="E152" s="76"/>
    </row>
    <row r="153" spans="1:5" x14ac:dyDescent="0.25">
      <c r="A153" s="76"/>
      <c r="B153" s="76"/>
      <c r="C153" s="76"/>
      <c r="D153" s="76"/>
      <c r="E153" s="76"/>
    </row>
    <row r="154" spans="1:5" x14ac:dyDescent="0.25">
      <c r="A154" s="76"/>
      <c r="B154" s="76"/>
      <c r="C154" s="76"/>
      <c r="D154" s="76"/>
      <c r="E154" s="71"/>
    </row>
    <row r="155" spans="1:5" x14ac:dyDescent="0.25">
      <c r="A155" s="76"/>
      <c r="B155" s="71"/>
      <c r="C155" s="76"/>
      <c r="D155" s="71"/>
      <c r="E155" s="71"/>
    </row>
    <row r="156" spans="1:5" x14ac:dyDescent="0.25">
      <c r="A156" s="76"/>
      <c r="B156" s="71"/>
      <c r="C156" s="76"/>
      <c r="D156" s="71"/>
      <c r="E156" s="71"/>
    </row>
    <row r="157" spans="1:5" x14ac:dyDescent="0.25">
      <c r="A157" s="76"/>
      <c r="B157" s="71"/>
      <c r="C157" s="76"/>
      <c r="D157" s="71"/>
      <c r="E157" s="71"/>
    </row>
    <row r="158" spans="1:5" x14ac:dyDescent="0.25">
      <c r="A158" s="76"/>
      <c r="B158" s="71"/>
      <c r="C158" s="76"/>
      <c r="D158" s="71"/>
      <c r="E158" s="71"/>
    </row>
    <row r="159" spans="1:5" x14ac:dyDescent="0.25">
      <c r="A159" s="76"/>
      <c r="B159" s="71"/>
      <c r="C159" s="76"/>
      <c r="D159" s="71"/>
      <c r="E159" s="71"/>
    </row>
    <row r="160" spans="1:5" x14ac:dyDescent="0.25">
      <c r="A160" s="76"/>
      <c r="B160" s="71"/>
      <c r="C160" s="76"/>
      <c r="D160" s="71"/>
      <c r="E160" s="71"/>
    </row>
    <row r="161" spans="1:5" x14ac:dyDescent="0.25">
      <c r="A161" s="76"/>
      <c r="B161" s="71"/>
      <c r="C161" s="76"/>
      <c r="D161" s="71"/>
      <c r="E161" s="71"/>
    </row>
    <row r="162" spans="1:5" x14ac:dyDescent="0.25">
      <c r="A162" s="76"/>
      <c r="B162" s="71"/>
      <c r="C162" s="76"/>
      <c r="D162" s="71"/>
      <c r="E162" s="71"/>
    </row>
    <row r="163" spans="1:5" x14ac:dyDescent="0.25">
      <c r="A163" s="76"/>
      <c r="B163" s="71"/>
      <c r="C163" s="76"/>
      <c r="D163" s="71"/>
      <c r="E163" s="71"/>
    </row>
    <row r="164" spans="1:5" x14ac:dyDescent="0.25">
      <c r="A164" s="76"/>
      <c r="B164" s="71"/>
      <c r="C164" s="76"/>
      <c r="D164" s="71"/>
      <c r="E164" s="71"/>
    </row>
    <row r="165" spans="1:5" x14ac:dyDescent="0.25">
      <c r="A165" s="76"/>
      <c r="B165" s="71"/>
      <c r="C165" s="76"/>
      <c r="D165" s="71"/>
      <c r="E165" s="71"/>
    </row>
    <row r="166" spans="1:5" x14ac:dyDescent="0.25">
      <c r="A166" s="76"/>
      <c r="B166" s="71"/>
      <c r="C166" s="76"/>
      <c r="D166" s="71"/>
      <c r="E166" s="71"/>
    </row>
    <row r="167" spans="1:5" x14ac:dyDescent="0.25">
      <c r="A167" s="76"/>
      <c r="B167" s="71"/>
      <c r="C167" s="76"/>
      <c r="D167" s="71"/>
      <c r="E167" s="71"/>
    </row>
    <row r="168" spans="1:5" x14ac:dyDescent="0.25">
      <c r="A168" s="76"/>
      <c r="B168" s="71"/>
      <c r="C168" s="76"/>
      <c r="D168" s="71"/>
      <c r="E168" s="71"/>
    </row>
    <row r="169" spans="1:5" x14ac:dyDescent="0.25">
      <c r="A169" s="76"/>
      <c r="B169" s="71"/>
      <c r="C169" s="76"/>
      <c r="D169" s="71"/>
      <c r="E169" s="71"/>
    </row>
    <row r="170" spans="1:5" x14ac:dyDescent="0.25">
      <c r="A170" s="76"/>
      <c r="B170" s="71"/>
      <c r="C170" s="76"/>
      <c r="D170" s="71"/>
      <c r="E170" s="71"/>
    </row>
    <row r="171" spans="1:5" x14ac:dyDescent="0.25">
      <c r="A171" s="76"/>
      <c r="B171" s="71"/>
      <c r="C171" s="76"/>
      <c r="D171" s="71"/>
      <c r="E171" s="71"/>
    </row>
    <row r="172" spans="1:5" x14ac:dyDescent="0.25">
      <c r="A172" s="76"/>
      <c r="B172" s="71"/>
      <c r="C172" s="76"/>
      <c r="D172" s="71"/>
      <c r="E172" s="71"/>
    </row>
    <row r="173" spans="1:5" x14ac:dyDescent="0.25">
      <c r="A173" s="76"/>
      <c r="B173" s="71"/>
      <c r="C173" s="76"/>
      <c r="D173" s="71"/>
      <c r="E173" s="71"/>
    </row>
    <row r="174" spans="1:5" x14ac:dyDescent="0.25">
      <c r="A174" s="76"/>
      <c r="B174" s="71"/>
      <c r="C174" s="76"/>
      <c r="D174" s="71"/>
      <c r="E174" s="71"/>
    </row>
    <row r="175" spans="1:5" x14ac:dyDescent="0.25">
      <c r="A175" s="76"/>
      <c r="B175" s="71"/>
      <c r="C175" s="76"/>
      <c r="D175" s="71"/>
      <c r="E175" s="71"/>
    </row>
    <row r="176" spans="1:5" x14ac:dyDescent="0.25">
      <c r="A176" s="76"/>
      <c r="B176" s="71"/>
      <c r="C176" s="76"/>
      <c r="D176" s="71"/>
      <c r="E176" s="71"/>
    </row>
    <row r="177" spans="1:5" x14ac:dyDescent="0.25">
      <c r="A177" s="76"/>
      <c r="B177" s="71"/>
      <c r="C177" s="76"/>
      <c r="D177" s="71"/>
      <c r="E177" s="71"/>
    </row>
    <row r="178" spans="1:5" x14ac:dyDescent="0.25">
      <c r="A178" s="76"/>
      <c r="B178" s="71"/>
      <c r="C178" s="76"/>
      <c r="D178" s="71"/>
      <c r="E178" s="71"/>
    </row>
    <row r="179" spans="1:5" x14ac:dyDescent="0.25">
      <c r="A179" s="76"/>
      <c r="B179" s="71"/>
      <c r="C179" s="76"/>
      <c r="D179" s="71"/>
      <c r="E179" s="71"/>
    </row>
    <row r="180" spans="1:5" x14ac:dyDescent="0.25">
      <c r="A180" s="76"/>
      <c r="B180" s="71"/>
      <c r="C180" s="76"/>
      <c r="D180" s="71"/>
      <c r="E180" s="71"/>
    </row>
    <row r="181" spans="1:5" x14ac:dyDescent="0.25">
      <c r="A181" s="76"/>
      <c r="B181" s="71"/>
      <c r="C181" s="76"/>
      <c r="D181" s="71"/>
      <c r="E181" s="71"/>
    </row>
    <row r="182" spans="1:5" x14ac:dyDescent="0.25">
      <c r="A182" s="76"/>
      <c r="B182" s="71"/>
      <c r="C182" s="76"/>
      <c r="D182" s="71"/>
      <c r="E182" s="71"/>
    </row>
    <row r="183" spans="1:5" x14ac:dyDescent="0.25">
      <c r="A183" s="76"/>
      <c r="B183" s="71"/>
      <c r="C183" s="76"/>
      <c r="D183" s="71"/>
      <c r="E183" s="71"/>
    </row>
    <row r="184" spans="1:5" x14ac:dyDescent="0.25">
      <c r="A184" s="76"/>
      <c r="B184" s="71"/>
      <c r="C184" s="76"/>
      <c r="D184" s="71"/>
      <c r="E184" s="71"/>
    </row>
    <row r="185" spans="1:5" x14ac:dyDescent="0.25">
      <c r="A185" s="76"/>
      <c r="B185" s="71"/>
      <c r="C185" s="76"/>
      <c r="D185" s="71"/>
      <c r="E185" s="71"/>
    </row>
    <row r="186" spans="1:5" x14ac:dyDescent="0.25">
      <c r="A186" s="76"/>
      <c r="B186" s="71"/>
      <c r="C186" s="76"/>
      <c r="D186" s="71"/>
      <c r="E186" s="71"/>
    </row>
    <row r="187" spans="1:5" x14ac:dyDescent="0.25">
      <c r="A187" s="76"/>
      <c r="B187" s="71"/>
      <c r="C187" s="76"/>
      <c r="D187" s="71"/>
      <c r="E187" s="71"/>
    </row>
    <row r="188" spans="1:5" x14ac:dyDescent="0.25">
      <c r="A188" s="76"/>
      <c r="B188" s="71"/>
      <c r="C188" s="76"/>
      <c r="D188" s="71"/>
      <c r="E188" s="71"/>
    </row>
    <row r="189" spans="1:5" x14ac:dyDescent="0.25">
      <c r="A189" s="76"/>
      <c r="B189" s="71"/>
      <c r="C189" s="76"/>
      <c r="D189" s="71"/>
      <c r="E189" s="71"/>
    </row>
    <row r="190" spans="1:5" x14ac:dyDescent="0.25">
      <c r="A190" s="76"/>
      <c r="B190" s="71"/>
      <c r="C190" s="76"/>
      <c r="D190" s="71"/>
      <c r="E190" s="71"/>
    </row>
    <row r="191" spans="1:5" x14ac:dyDescent="0.25">
      <c r="A191" s="76"/>
      <c r="B191" s="71"/>
      <c r="C191" s="76"/>
      <c r="D191" s="71"/>
      <c r="E191" s="71"/>
    </row>
    <row r="192" spans="1:5" x14ac:dyDescent="0.25">
      <c r="A192" s="76"/>
      <c r="B192" s="71"/>
      <c r="C192" s="76"/>
      <c r="D192" s="71"/>
      <c r="E192" s="71"/>
    </row>
    <row r="193" spans="1:5" x14ac:dyDescent="0.25">
      <c r="A193" s="76"/>
      <c r="B193" s="71"/>
      <c r="C193" s="76"/>
      <c r="D193" s="71"/>
      <c r="E193" s="71"/>
    </row>
    <row r="194" spans="1:5" x14ac:dyDescent="0.25">
      <c r="A194" s="76"/>
      <c r="B194" s="71"/>
      <c r="C194" s="76"/>
      <c r="D194" s="71"/>
      <c r="E194" s="71"/>
    </row>
    <row r="195" spans="1:5" x14ac:dyDescent="0.25">
      <c r="A195" s="76"/>
      <c r="B195" s="71"/>
      <c r="C195" s="76"/>
      <c r="D195" s="71"/>
      <c r="E195" s="71"/>
    </row>
    <row r="196" spans="1:5" x14ac:dyDescent="0.25">
      <c r="A196" s="76"/>
      <c r="B196" s="71"/>
      <c r="C196" s="76"/>
      <c r="D196" s="71"/>
      <c r="E196" s="71"/>
    </row>
    <row r="197" spans="1:5" x14ac:dyDescent="0.25">
      <c r="A197" s="76"/>
      <c r="B197" s="71"/>
      <c r="C197" s="76"/>
      <c r="D197" s="71"/>
      <c r="E197" s="71"/>
    </row>
    <row r="198" spans="1:5" x14ac:dyDescent="0.25">
      <c r="A198" s="76"/>
      <c r="B198" s="71"/>
      <c r="C198" s="76"/>
      <c r="D198" s="71"/>
      <c r="E198" s="71"/>
    </row>
    <row r="199" spans="1:5" x14ac:dyDescent="0.25">
      <c r="A199" s="76"/>
      <c r="B199" s="76"/>
      <c r="C199" s="76"/>
      <c r="D199" s="76"/>
      <c r="E199" s="76"/>
    </row>
    <row r="200" spans="1:5" x14ac:dyDescent="0.25">
      <c r="A200" s="76"/>
      <c r="B200" s="76"/>
      <c r="C200" s="76"/>
      <c r="D200" s="76"/>
      <c r="E200" s="76"/>
    </row>
    <row r="201" spans="1:5" x14ac:dyDescent="0.25">
      <c r="A201" s="76"/>
      <c r="B201" s="76"/>
      <c r="C201" s="76"/>
      <c r="D201" s="76"/>
      <c r="E201" s="76"/>
    </row>
    <row r="202" spans="1:5" x14ac:dyDescent="0.25">
      <c r="A202" s="76"/>
      <c r="B202" s="76"/>
      <c r="C202" s="76"/>
      <c r="D202" s="76"/>
      <c r="E202" s="76"/>
    </row>
    <row r="203" spans="1:5" x14ac:dyDescent="0.25">
      <c r="A203" s="76"/>
      <c r="B203" s="76"/>
      <c r="C203" s="76"/>
      <c r="D203" s="76"/>
      <c r="E203" s="76"/>
    </row>
    <row r="204" spans="1:5" x14ac:dyDescent="0.25">
      <c r="A204" s="76"/>
      <c r="B204" s="76"/>
      <c r="C204" s="76"/>
      <c r="D204" s="76"/>
      <c r="E204" s="76"/>
    </row>
    <row r="205" spans="1:5" x14ac:dyDescent="0.25">
      <c r="A205" s="76"/>
      <c r="B205" s="76"/>
      <c r="C205" s="76"/>
      <c r="D205" s="76"/>
      <c r="E205" s="76"/>
    </row>
    <row r="206" spans="1:5" x14ac:dyDescent="0.25">
      <c r="A206" s="76"/>
      <c r="B206" s="76"/>
      <c r="C206" s="76"/>
      <c r="D206" s="76"/>
      <c r="E206" s="76"/>
    </row>
    <row r="207" spans="1:5" x14ac:dyDescent="0.25">
      <c r="A207" s="76"/>
      <c r="B207" s="76"/>
      <c r="C207" s="76"/>
      <c r="D207" s="76"/>
      <c r="E207" s="76"/>
    </row>
    <row r="208" spans="1:5" x14ac:dyDescent="0.25">
      <c r="A208" s="76"/>
      <c r="B208" s="76"/>
      <c r="C208" s="76"/>
      <c r="D208" s="76"/>
      <c r="E208" s="76"/>
    </row>
    <row r="209" spans="1:5" x14ac:dyDescent="0.25">
      <c r="A209" s="76"/>
      <c r="B209" s="76"/>
      <c r="C209" s="76"/>
      <c r="D209" s="76"/>
      <c r="E209" s="76"/>
    </row>
    <row r="210" spans="1:5" x14ac:dyDescent="0.25">
      <c r="A210" s="76"/>
      <c r="B210" s="76"/>
      <c r="C210" s="76"/>
      <c r="D210" s="76"/>
      <c r="E210" s="76"/>
    </row>
    <row r="211" spans="1:5" x14ac:dyDescent="0.25">
      <c r="A211" s="76"/>
      <c r="B211" s="76"/>
      <c r="C211" s="76"/>
      <c r="D211" s="76"/>
      <c r="E211" s="76"/>
    </row>
    <row r="212" spans="1:5" x14ac:dyDescent="0.25">
      <c r="A212" s="76"/>
      <c r="B212" s="76"/>
      <c r="C212" s="76"/>
      <c r="D212" s="76"/>
      <c r="E212" s="76"/>
    </row>
    <row r="213" spans="1:5" x14ac:dyDescent="0.25">
      <c r="A213" s="76"/>
      <c r="B213" s="76"/>
      <c r="C213" s="76"/>
      <c r="D213" s="76"/>
      <c r="E213" s="76"/>
    </row>
    <row r="214" spans="1:5" x14ac:dyDescent="0.25">
      <c r="A214" s="76"/>
      <c r="B214" s="76"/>
      <c r="C214" s="76"/>
      <c r="D214" s="76"/>
      <c r="E214" s="76"/>
    </row>
    <row r="215" spans="1:5" x14ac:dyDescent="0.25">
      <c r="A215" s="76"/>
      <c r="B215" s="76"/>
      <c r="C215" s="76"/>
      <c r="D215" s="76"/>
      <c r="E215" s="76"/>
    </row>
    <row r="216" spans="1:5" x14ac:dyDescent="0.25">
      <c r="A216" s="76"/>
      <c r="B216" s="76"/>
      <c r="C216" s="76"/>
      <c r="D216" s="76"/>
      <c r="E216" s="76"/>
    </row>
    <row r="217" spans="1:5" x14ac:dyDescent="0.25">
      <c r="A217" s="76"/>
      <c r="B217" s="76"/>
      <c r="C217" s="76"/>
      <c r="D217" s="76"/>
      <c r="E217" s="76"/>
    </row>
    <row r="218" spans="1:5" x14ac:dyDescent="0.25">
      <c r="A218" s="76"/>
      <c r="B218" s="76"/>
      <c r="C218" s="76"/>
      <c r="D218" s="76"/>
      <c r="E218" s="76"/>
    </row>
    <row r="219" spans="1:5" x14ac:dyDescent="0.25">
      <c r="A219" s="76"/>
      <c r="B219" s="76"/>
      <c r="C219" s="76"/>
      <c r="D219" s="76"/>
      <c r="E219" s="76"/>
    </row>
    <row r="220" spans="1:5" x14ac:dyDescent="0.25">
      <c r="A220" s="76"/>
      <c r="B220" s="76"/>
      <c r="C220" s="76"/>
      <c r="D220" s="76"/>
      <c r="E220" s="76"/>
    </row>
    <row r="221" spans="1:5" x14ac:dyDescent="0.25">
      <c r="A221" s="76"/>
      <c r="B221" s="76"/>
      <c r="C221" s="76"/>
      <c r="D221" s="76"/>
      <c r="E221" s="76"/>
    </row>
    <row r="222" spans="1:5" x14ac:dyDescent="0.25">
      <c r="A222" s="76"/>
      <c r="B222" s="76"/>
      <c r="C222" s="76"/>
      <c r="D222" s="76"/>
      <c r="E222" s="76"/>
    </row>
    <row r="223" spans="1:5" x14ac:dyDescent="0.25">
      <c r="A223" s="76"/>
      <c r="B223" s="76"/>
      <c r="C223" s="76"/>
      <c r="D223" s="76"/>
      <c r="E223" s="76"/>
    </row>
    <row r="224" spans="1:5" x14ac:dyDescent="0.25">
      <c r="A224" s="76"/>
      <c r="B224" s="76"/>
      <c r="C224" s="76"/>
      <c r="D224" s="76"/>
      <c r="E224" s="76"/>
    </row>
    <row r="225" spans="1:5" x14ac:dyDescent="0.25">
      <c r="A225" s="76"/>
      <c r="B225" s="76"/>
      <c r="C225" s="76"/>
      <c r="D225" s="76"/>
      <c r="E225" s="76"/>
    </row>
    <row r="226" spans="1:5" x14ac:dyDescent="0.25">
      <c r="A226" s="76"/>
      <c r="B226" s="76"/>
      <c r="C226" s="76"/>
      <c r="D226" s="76"/>
      <c r="E226" s="76"/>
    </row>
    <row r="227" spans="1:5" x14ac:dyDescent="0.25">
      <c r="A227" s="76"/>
      <c r="B227" s="76"/>
      <c r="C227" s="76"/>
      <c r="D227" s="76"/>
      <c r="E227" s="76"/>
    </row>
    <row r="228" spans="1:5" x14ac:dyDescent="0.25">
      <c r="A228" s="76"/>
      <c r="B228" s="76"/>
      <c r="C228" s="76"/>
      <c r="D228" s="76"/>
      <c r="E228" s="76"/>
    </row>
    <row r="229" spans="1:5" x14ac:dyDescent="0.25">
      <c r="A229" s="76"/>
      <c r="B229" s="76"/>
      <c r="C229" s="76"/>
      <c r="D229" s="76"/>
      <c r="E229" s="76"/>
    </row>
    <row r="230" spans="1:5" x14ac:dyDescent="0.25">
      <c r="A230" s="76"/>
      <c r="B230" s="76"/>
      <c r="C230" s="76"/>
      <c r="D230" s="76"/>
      <c r="E230" s="76"/>
    </row>
    <row r="231" spans="1:5" x14ac:dyDescent="0.25">
      <c r="A231" s="76"/>
      <c r="B231" s="76"/>
      <c r="C231" s="76"/>
      <c r="D231" s="76"/>
      <c r="E231" s="76"/>
    </row>
    <row r="232" spans="1:5" x14ac:dyDescent="0.25">
      <c r="A232" s="76"/>
      <c r="B232" s="76"/>
      <c r="C232" s="76"/>
      <c r="D232" s="76"/>
      <c r="E232" s="76"/>
    </row>
    <row r="233" spans="1:5" x14ac:dyDescent="0.25">
      <c r="A233" s="76"/>
      <c r="B233" s="76"/>
      <c r="C233" s="76"/>
      <c r="D233" s="76"/>
      <c r="E233" s="76"/>
    </row>
    <row r="234" spans="1:5" x14ac:dyDescent="0.25">
      <c r="A234" s="76"/>
      <c r="B234" s="76"/>
      <c r="C234" s="76"/>
      <c r="D234" s="76"/>
      <c r="E234" s="76"/>
    </row>
    <row r="235" spans="1:5" x14ac:dyDescent="0.25">
      <c r="A235" s="76"/>
      <c r="B235" s="76"/>
      <c r="C235" s="76"/>
      <c r="D235" s="76"/>
      <c r="E235" s="76"/>
    </row>
    <row r="236" spans="1:5" x14ac:dyDescent="0.25">
      <c r="A236" s="76"/>
      <c r="B236" s="76"/>
      <c r="C236" s="76"/>
      <c r="D236" s="76"/>
      <c r="E236" s="76"/>
    </row>
    <row r="237" spans="1:5" x14ac:dyDescent="0.25">
      <c r="A237" s="76"/>
      <c r="B237" s="76"/>
      <c r="C237" s="76"/>
      <c r="D237" s="76"/>
      <c r="E237" s="76"/>
    </row>
    <row r="238" spans="1:5" x14ac:dyDescent="0.25">
      <c r="A238" s="76"/>
      <c r="B238" s="76"/>
      <c r="C238" s="76"/>
      <c r="D238" s="76"/>
      <c r="E238" s="76"/>
    </row>
    <row r="239" spans="1:5" x14ac:dyDescent="0.25">
      <c r="A239" s="76"/>
      <c r="B239" s="76"/>
      <c r="C239" s="76"/>
      <c r="D239" s="76"/>
      <c r="E239" s="76"/>
    </row>
    <row r="240" spans="1:5" x14ac:dyDescent="0.25">
      <c r="A240" s="76"/>
      <c r="B240" s="76"/>
      <c r="C240" s="76"/>
      <c r="D240" s="76"/>
      <c r="E240" s="76"/>
    </row>
    <row r="241" spans="1:5" x14ac:dyDescent="0.25">
      <c r="A241" s="76"/>
      <c r="B241" s="76"/>
      <c r="C241" s="76"/>
      <c r="D241" s="76"/>
      <c r="E241" s="76"/>
    </row>
    <row r="242" spans="1:5" x14ac:dyDescent="0.25">
      <c r="A242" s="76"/>
      <c r="B242" s="76"/>
      <c r="C242" s="76"/>
      <c r="D242" s="76"/>
      <c r="E242" s="76"/>
    </row>
    <row r="243" spans="1:5" x14ac:dyDescent="0.25">
      <c r="A243" s="76"/>
      <c r="B243" s="76"/>
      <c r="C243" s="76"/>
      <c r="D243" s="76"/>
      <c r="E243" s="76"/>
    </row>
    <row r="244" spans="1:5" x14ac:dyDescent="0.25">
      <c r="A244" s="76"/>
      <c r="B244" s="76"/>
      <c r="C244" s="76"/>
      <c r="D244" s="76"/>
      <c r="E244" s="76"/>
    </row>
    <row r="245" spans="1:5" x14ac:dyDescent="0.25">
      <c r="A245" s="76"/>
      <c r="B245" s="76"/>
      <c r="C245" s="76"/>
      <c r="D245" s="76"/>
      <c r="E245" s="76"/>
    </row>
    <row r="246" spans="1:5" x14ac:dyDescent="0.25">
      <c r="A246" s="76"/>
      <c r="B246" s="76"/>
      <c r="C246" s="76"/>
      <c r="D246" s="76"/>
      <c r="E246" s="76"/>
    </row>
    <row r="247" spans="1:5" x14ac:dyDescent="0.25">
      <c r="A247" s="76"/>
      <c r="B247" s="76"/>
      <c r="C247" s="76"/>
      <c r="D247" s="76"/>
      <c r="E247" s="76"/>
    </row>
    <row r="248" spans="1:5" x14ac:dyDescent="0.25">
      <c r="A248" s="76"/>
      <c r="B248" s="76"/>
      <c r="C248" s="76"/>
      <c r="D248" s="76"/>
      <c r="E248" s="76"/>
    </row>
    <row r="249" spans="1:5" x14ac:dyDescent="0.25">
      <c r="A249" s="76"/>
      <c r="B249" s="76"/>
      <c r="C249" s="76"/>
      <c r="D249" s="76"/>
      <c r="E249" s="76"/>
    </row>
    <row r="250" spans="1:5" x14ac:dyDescent="0.25">
      <c r="A250" s="76"/>
      <c r="B250" s="76"/>
      <c r="C250" s="76"/>
      <c r="D250" s="76"/>
      <c r="E250" s="76"/>
    </row>
    <row r="251" spans="1:5" x14ac:dyDescent="0.25">
      <c r="A251" s="76"/>
      <c r="B251" s="76"/>
      <c r="C251" s="76"/>
      <c r="D251" s="76"/>
      <c r="E251" s="76"/>
    </row>
    <row r="252" spans="1:5" x14ac:dyDescent="0.25">
      <c r="A252" s="76"/>
      <c r="B252" s="76"/>
      <c r="C252" s="76"/>
      <c r="D252" s="76"/>
      <c r="E252" s="76"/>
    </row>
    <row r="253" spans="1:5" x14ac:dyDescent="0.25">
      <c r="A253" s="76"/>
      <c r="B253" s="76"/>
      <c r="C253" s="76"/>
      <c r="D253" s="76"/>
      <c r="E253" s="76"/>
    </row>
    <row r="254" spans="1:5" x14ac:dyDescent="0.25">
      <c r="A254" s="76"/>
      <c r="B254" s="76"/>
      <c r="C254" s="76"/>
      <c r="D254" s="76"/>
      <c r="E254" s="76"/>
    </row>
    <row r="255" spans="1:5" x14ac:dyDescent="0.25">
      <c r="A255" s="76"/>
      <c r="B255" s="76"/>
      <c r="C255" s="76"/>
      <c r="D255" s="76"/>
      <c r="E255" s="76"/>
    </row>
    <row r="256" spans="1:5" x14ac:dyDescent="0.25">
      <c r="A256" s="76"/>
      <c r="B256" s="76"/>
      <c r="C256" s="76"/>
      <c r="D256" s="76"/>
      <c r="E256" s="76"/>
    </row>
    <row r="257" spans="1:5" x14ac:dyDescent="0.25">
      <c r="A257" s="76"/>
      <c r="B257" s="76"/>
      <c r="C257" s="76"/>
      <c r="D257" s="76"/>
      <c r="E257" s="76"/>
    </row>
    <row r="258" spans="1:5" x14ac:dyDescent="0.25">
      <c r="A258" s="76"/>
      <c r="B258" s="76"/>
      <c r="C258" s="76"/>
      <c r="D258" s="76"/>
      <c r="E258" s="76"/>
    </row>
    <row r="259" spans="1:5" x14ac:dyDescent="0.25">
      <c r="A259" s="76"/>
      <c r="B259" s="76"/>
      <c r="C259" s="76"/>
      <c r="D259" s="76"/>
      <c r="E259" s="76"/>
    </row>
    <row r="260" spans="1:5" x14ac:dyDescent="0.25">
      <c r="A260" s="76"/>
      <c r="B260" s="76"/>
      <c r="C260" s="76"/>
      <c r="D260" s="76"/>
      <c r="E260" s="76"/>
    </row>
    <row r="261" spans="1:5" x14ac:dyDescent="0.25">
      <c r="A261" s="76"/>
      <c r="B261" s="76"/>
      <c r="C261" s="76"/>
      <c r="D261" s="76"/>
      <c r="E261" s="76"/>
    </row>
    <row r="262" spans="1:5" x14ac:dyDescent="0.25">
      <c r="A262" s="76"/>
      <c r="B262" s="76"/>
      <c r="C262" s="76"/>
      <c r="D262" s="76"/>
      <c r="E262" s="76"/>
    </row>
    <row r="263" spans="1:5" x14ac:dyDescent="0.25">
      <c r="A263" s="76"/>
      <c r="B263" s="76"/>
      <c r="C263" s="76"/>
      <c r="D263" s="76"/>
      <c r="E263" s="76"/>
    </row>
    <row r="264" spans="1:5" x14ac:dyDescent="0.25">
      <c r="A264" s="76"/>
      <c r="B264" s="76"/>
      <c r="C264" s="76"/>
      <c r="D264" s="76"/>
      <c r="E264" s="76"/>
    </row>
    <row r="265" spans="1:5" x14ac:dyDescent="0.25">
      <c r="A265" s="76"/>
      <c r="B265" s="76"/>
      <c r="C265" s="76"/>
      <c r="D265" s="76"/>
      <c r="E265" s="76"/>
    </row>
    <row r="266" spans="1:5" x14ac:dyDescent="0.25">
      <c r="A266" s="76"/>
      <c r="B266" s="76"/>
      <c r="C266" s="76"/>
      <c r="D266" s="76"/>
      <c r="E266" s="76"/>
    </row>
    <row r="267" spans="1:5" x14ac:dyDescent="0.25">
      <c r="A267" s="76"/>
      <c r="B267" s="76"/>
      <c r="C267" s="76"/>
      <c r="D267" s="76"/>
      <c r="E267" s="76"/>
    </row>
    <row r="268" spans="1:5" x14ac:dyDescent="0.25">
      <c r="A268" s="76"/>
      <c r="B268" s="76"/>
      <c r="C268" s="76"/>
      <c r="D268" s="76"/>
      <c r="E268" s="76"/>
    </row>
    <row r="269" spans="1:5" x14ac:dyDescent="0.25">
      <c r="A269" s="76"/>
      <c r="B269" s="76"/>
      <c r="C269" s="76"/>
      <c r="D269" s="76"/>
      <c r="E269" s="76"/>
    </row>
    <row r="270" spans="1:5" x14ac:dyDescent="0.25">
      <c r="A270" s="76"/>
      <c r="B270" s="76"/>
      <c r="C270" s="76"/>
      <c r="D270" s="76"/>
      <c r="E270" s="76"/>
    </row>
    <row r="271" spans="1:5" x14ac:dyDescent="0.25">
      <c r="A271" s="76"/>
      <c r="B271" s="76"/>
      <c r="C271" s="76"/>
      <c r="D271" s="76"/>
      <c r="E271" s="76"/>
    </row>
    <row r="272" spans="1:5" x14ac:dyDescent="0.25">
      <c r="A272" s="76"/>
      <c r="B272" s="76"/>
      <c r="C272" s="76"/>
      <c r="D272" s="76"/>
      <c r="E272" s="76"/>
    </row>
    <row r="273" spans="1:1" x14ac:dyDescent="0.25">
      <c r="A273" s="76"/>
    </row>
    <row r="274" spans="1:1" x14ac:dyDescent="0.25">
      <c r="A274" s="76"/>
    </row>
    <row r="275" spans="1:1" x14ac:dyDescent="0.25">
      <c r="A275" s="76"/>
    </row>
    <row r="276" spans="1:1" x14ac:dyDescent="0.25">
      <c r="A276" s="76"/>
    </row>
    <row r="277" spans="1:1" x14ac:dyDescent="0.25">
      <c r="A277" s="76"/>
    </row>
    <row r="278" spans="1:1" x14ac:dyDescent="0.25">
      <c r="A278" s="76"/>
    </row>
    <row r="279" spans="1:1" x14ac:dyDescent="0.25">
      <c r="A279" s="76"/>
    </row>
    <row r="280" spans="1:1" x14ac:dyDescent="0.25">
      <c r="A280" s="76"/>
    </row>
    <row r="281" spans="1:1" x14ac:dyDescent="0.25">
      <c r="A281" s="76"/>
    </row>
    <row r="282" spans="1:1" x14ac:dyDescent="0.25">
      <c r="A282" s="76"/>
    </row>
  </sheetData>
  <mergeCells count="1">
    <mergeCell ref="A2:E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showGridLines="0" workbookViewId="0">
      <selection activeCell="O7" sqref="O7"/>
    </sheetView>
  </sheetViews>
  <sheetFormatPr baseColWidth="10" defaultRowHeight="15" x14ac:dyDescent="0.25"/>
  <cols>
    <col min="1" max="1" width="2.5703125" customWidth="1"/>
    <col min="2" max="2" width="9.7109375" bestFit="1" customWidth="1"/>
    <col min="3" max="3" width="17" bestFit="1" customWidth="1"/>
    <col min="4" max="4" width="21" customWidth="1"/>
    <col min="5" max="5" width="22.85546875" customWidth="1"/>
    <col min="6" max="6" width="20.140625" customWidth="1"/>
    <col min="7" max="7" width="19.140625" customWidth="1"/>
    <col min="10" max="10" width="15.42578125" customWidth="1"/>
  </cols>
  <sheetData>
    <row r="2" spans="2:10" ht="22.5" customHeight="1" x14ac:dyDescent="0.35">
      <c r="D2" s="227" t="s">
        <v>132</v>
      </c>
      <c r="E2" s="227"/>
      <c r="F2" s="227"/>
      <c r="G2" s="227"/>
    </row>
    <row r="4" spans="2:10" ht="15.75" thickBot="1" x14ac:dyDescent="0.3"/>
    <row r="5" spans="2:10" ht="15.75" thickBot="1" x14ac:dyDescent="0.3">
      <c r="B5" s="228" t="s">
        <v>132</v>
      </c>
      <c r="C5" s="229"/>
      <c r="D5" s="229"/>
      <c r="E5" s="229"/>
      <c r="F5" s="229"/>
      <c r="G5" s="229"/>
      <c r="H5" s="229"/>
      <c r="I5" s="229"/>
      <c r="J5" s="230"/>
    </row>
    <row r="6" spans="2:10" ht="30" customHeight="1" thickBot="1" x14ac:dyDescent="0.3">
      <c r="B6" s="231" t="s">
        <v>97</v>
      </c>
      <c r="C6" s="233" t="s">
        <v>133</v>
      </c>
      <c r="D6" s="235" t="s">
        <v>134</v>
      </c>
      <c r="E6" s="236"/>
      <c r="F6" s="235" t="s">
        <v>135</v>
      </c>
      <c r="G6" s="237"/>
      <c r="H6" s="238" t="s">
        <v>136</v>
      </c>
      <c r="I6" s="236"/>
      <c r="J6" s="239" t="s">
        <v>137</v>
      </c>
    </row>
    <row r="7" spans="2:10" ht="15.75" thickBot="1" x14ac:dyDescent="0.3">
      <c r="B7" s="232"/>
      <c r="C7" s="234"/>
      <c r="D7" s="166" t="s">
        <v>5</v>
      </c>
      <c r="E7" s="166" t="s">
        <v>6</v>
      </c>
      <c r="F7" s="166" t="s">
        <v>5</v>
      </c>
      <c r="G7" s="166" t="s">
        <v>6</v>
      </c>
      <c r="H7" s="166" t="s">
        <v>5</v>
      </c>
      <c r="I7" s="166" t="s">
        <v>6</v>
      </c>
      <c r="J7" s="240"/>
    </row>
    <row r="8" spans="2:10" ht="15.75" thickBot="1" x14ac:dyDescent="0.3">
      <c r="B8" s="167" t="s">
        <v>138</v>
      </c>
      <c r="C8" s="168"/>
      <c r="D8" s="168"/>
      <c r="E8" s="168"/>
      <c r="F8" s="168"/>
      <c r="G8" s="168"/>
      <c r="H8" s="169"/>
      <c r="I8" s="169"/>
      <c r="J8" s="170"/>
    </row>
    <row r="9" spans="2:10" ht="15.75" thickBot="1" x14ac:dyDescent="0.3">
      <c r="B9" s="167" t="s">
        <v>139</v>
      </c>
      <c r="C9" s="168"/>
      <c r="D9" s="171"/>
      <c r="E9" s="172"/>
      <c r="F9" s="172"/>
      <c r="G9" s="172"/>
      <c r="H9" s="169"/>
      <c r="I9" s="169"/>
      <c r="J9" s="170"/>
    </row>
    <row r="10" spans="2:10" ht="15.75" thickBot="1" x14ac:dyDescent="0.3">
      <c r="B10" s="167" t="s">
        <v>140</v>
      </c>
      <c r="C10" s="168"/>
      <c r="D10" s="168"/>
      <c r="E10" s="168"/>
      <c r="F10" s="168"/>
      <c r="G10" s="168"/>
      <c r="H10" s="168"/>
      <c r="I10" s="168"/>
      <c r="J10" s="168"/>
    </row>
    <row r="11" spans="2:10" ht="15.75" thickBot="1" x14ac:dyDescent="0.3">
      <c r="B11" s="167" t="s">
        <v>141</v>
      </c>
      <c r="C11" s="168"/>
      <c r="D11" s="168"/>
      <c r="E11" s="168"/>
      <c r="F11" s="168"/>
      <c r="G11" s="168"/>
      <c r="H11" s="169"/>
      <c r="I11" s="169"/>
      <c r="J11" s="170"/>
    </row>
    <row r="12" spans="2:10" ht="15.75" thickBot="1" x14ac:dyDescent="0.3">
      <c r="B12" s="167" t="s">
        <v>142</v>
      </c>
      <c r="C12" s="168"/>
      <c r="D12" s="168"/>
      <c r="E12" s="168"/>
      <c r="F12" s="168"/>
      <c r="G12" s="168"/>
      <c r="H12" s="168"/>
      <c r="I12" s="168"/>
      <c r="J12" s="168"/>
    </row>
    <row r="13" spans="2:10" ht="15.75" thickBot="1" x14ac:dyDescent="0.3">
      <c r="B13" s="167" t="s">
        <v>143</v>
      </c>
      <c r="C13" s="168"/>
      <c r="D13" s="168"/>
      <c r="E13" s="168"/>
      <c r="F13" s="168"/>
      <c r="G13" s="168"/>
      <c r="H13" s="168"/>
      <c r="I13" s="168"/>
      <c r="J13" s="168"/>
    </row>
    <row r="14" spans="2:10" ht="15.75" thickBot="1" x14ac:dyDescent="0.3">
      <c r="B14" s="167" t="s">
        <v>115</v>
      </c>
      <c r="C14" s="172"/>
      <c r="D14" s="172"/>
      <c r="E14" s="172"/>
      <c r="F14" s="172"/>
      <c r="G14" s="172"/>
      <c r="H14" s="173"/>
      <c r="I14" s="173"/>
      <c r="J14" s="170"/>
    </row>
    <row r="15" spans="2:10" ht="15.75" thickBot="1" x14ac:dyDescent="0.3">
      <c r="B15" s="167" t="s">
        <v>116</v>
      </c>
      <c r="C15" s="177">
        <v>950709911.5</v>
      </c>
      <c r="D15" s="177">
        <v>299394008.25</v>
      </c>
      <c r="E15" s="177">
        <v>651315903.25</v>
      </c>
      <c r="F15" s="177">
        <v>712842.88</v>
      </c>
      <c r="G15" s="177">
        <v>655247.39</v>
      </c>
      <c r="H15" s="179">
        <v>420</v>
      </c>
      <c r="I15" s="179">
        <v>994</v>
      </c>
      <c r="J15" s="179">
        <v>1414</v>
      </c>
    </row>
    <row r="16" spans="2:10" ht="15.75" thickBot="1" x14ac:dyDescent="0.3">
      <c r="B16" s="167" t="s">
        <v>117</v>
      </c>
      <c r="C16" s="168"/>
      <c r="D16" s="168"/>
      <c r="E16" s="168"/>
      <c r="F16" s="168"/>
      <c r="G16" s="168"/>
      <c r="H16" s="168"/>
      <c r="I16" s="168"/>
      <c r="J16" s="168"/>
    </row>
    <row r="17" spans="2:10" ht="15.75" thickBot="1" x14ac:dyDescent="0.3">
      <c r="B17" s="167" t="s">
        <v>144</v>
      </c>
      <c r="C17" s="172"/>
      <c r="D17" s="174"/>
      <c r="E17" s="174"/>
      <c r="F17" s="174"/>
      <c r="G17" s="174"/>
      <c r="H17" s="170"/>
      <c r="I17" s="170"/>
      <c r="J17" s="170"/>
    </row>
    <row r="18" spans="2:10" ht="15.75" thickBot="1" x14ac:dyDescent="0.3">
      <c r="B18" s="167" t="s">
        <v>145</v>
      </c>
      <c r="C18" s="172"/>
      <c r="D18" s="172"/>
      <c r="E18" s="172"/>
      <c r="F18" s="172"/>
      <c r="G18" s="172"/>
      <c r="H18" s="170"/>
      <c r="I18" s="170"/>
      <c r="J18" s="170"/>
    </row>
    <row r="19" spans="2:10" ht="15.75" thickBot="1" x14ac:dyDescent="0.3">
      <c r="B19" s="167" t="s">
        <v>146</v>
      </c>
      <c r="C19" s="172"/>
      <c r="D19" s="172"/>
      <c r="E19" s="172"/>
      <c r="F19" s="172"/>
      <c r="G19" s="172"/>
      <c r="H19" s="170"/>
      <c r="I19" s="170"/>
      <c r="J19" s="170"/>
    </row>
    <row r="20" spans="2:10" ht="15.75" thickBot="1" x14ac:dyDescent="0.3">
      <c r="B20" s="175" t="s">
        <v>147</v>
      </c>
      <c r="C20" s="177">
        <f>SUM(C8:C19)</f>
        <v>950709911.5</v>
      </c>
      <c r="D20" s="177">
        <f>SUM(D8:D19)</f>
        <v>299394008.25</v>
      </c>
      <c r="E20" s="177">
        <f>SUM(E8:E19)</f>
        <v>651315903.25</v>
      </c>
      <c r="F20" s="177">
        <f>SUM(F8:F19)</f>
        <v>712842.88</v>
      </c>
      <c r="G20" s="177">
        <f>SUM(G8:G19)</f>
        <v>655247.39</v>
      </c>
      <c r="H20" s="178">
        <f t="shared" ref="H20:J20" si="0">SUM(H8:H19)</f>
        <v>420</v>
      </c>
      <c r="I20" s="178">
        <f t="shared" si="0"/>
        <v>994</v>
      </c>
      <c r="J20" s="178">
        <f t="shared" si="0"/>
        <v>1414</v>
      </c>
    </row>
    <row r="21" spans="2:10" x14ac:dyDescent="0.25">
      <c r="B21" s="176"/>
    </row>
  </sheetData>
  <mergeCells count="8">
    <mergeCell ref="D2:G2"/>
    <mergeCell ref="B5:J5"/>
    <mergeCell ref="B6:B7"/>
    <mergeCell ref="C6:C7"/>
    <mergeCell ref="D6:E6"/>
    <mergeCell ref="F6:G6"/>
    <mergeCell ref="H6:I6"/>
    <mergeCell ref="J6:J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showGridLines="0" workbookViewId="0">
      <selection activeCell="B2" sqref="B2:E2"/>
    </sheetView>
  </sheetViews>
  <sheetFormatPr baseColWidth="10" defaultRowHeight="15" x14ac:dyDescent="0.25"/>
  <cols>
    <col min="1" max="1" width="6.42578125" customWidth="1"/>
    <col min="2" max="2" width="7.7109375" customWidth="1"/>
    <col min="3" max="3" width="11.28515625" customWidth="1"/>
    <col min="5" max="5" width="18.140625" customWidth="1"/>
  </cols>
  <sheetData>
    <row r="1" spans="2:5" ht="15.75" thickBot="1" x14ac:dyDescent="0.3"/>
    <row r="2" spans="2:5" ht="28.5" customHeight="1" thickBot="1" x14ac:dyDescent="0.4">
      <c r="B2" s="224" t="s">
        <v>101</v>
      </c>
      <c r="C2" s="225"/>
      <c r="D2" s="225"/>
      <c r="E2" s="226"/>
    </row>
    <row r="3" spans="2:5" ht="15.75" x14ac:dyDescent="0.25">
      <c r="C3" s="107"/>
      <c r="D3" s="104"/>
    </row>
    <row r="4" spans="2:5" ht="13.5" customHeight="1" x14ac:dyDescent="0.25">
      <c r="B4" s="109" t="s">
        <v>104</v>
      </c>
      <c r="C4" s="109"/>
      <c r="D4" s="110"/>
      <c r="E4" s="1"/>
    </row>
    <row r="5" spans="2:5" ht="15.75" thickBot="1" x14ac:dyDescent="0.3">
      <c r="C5" s="71"/>
    </row>
    <row r="6" spans="2:5" ht="16.5" thickBot="1" x14ac:dyDescent="0.3">
      <c r="B6" s="131" t="s">
        <v>45</v>
      </c>
      <c r="C6" s="132" t="s">
        <v>99</v>
      </c>
      <c r="D6" s="133" t="s">
        <v>100</v>
      </c>
      <c r="E6" s="134" t="s">
        <v>13</v>
      </c>
    </row>
    <row r="7" spans="2:5" x14ac:dyDescent="0.25">
      <c r="B7" s="77">
        <v>1</v>
      </c>
      <c r="C7" s="129">
        <v>44398</v>
      </c>
      <c r="D7" s="105" t="s">
        <v>47</v>
      </c>
      <c r="E7" s="130">
        <v>734086.82</v>
      </c>
    </row>
    <row r="8" spans="2:5" x14ac:dyDescent="0.25">
      <c r="B8" s="74">
        <v>2</v>
      </c>
      <c r="C8" s="137" t="s">
        <v>105</v>
      </c>
      <c r="D8" s="106" t="s">
        <v>48</v>
      </c>
      <c r="E8" s="130">
        <v>744971.21</v>
      </c>
    </row>
    <row r="9" spans="2:5" x14ac:dyDescent="0.25">
      <c r="B9" s="74">
        <v>3</v>
      </c>
      <c r="C9" s="137" t="s">
        <v>105</v>
      </c>
      <c r="D9" s="106" t="s">
        <v>47</v>
      </c>
      <c r="E9" s="130">
        <v>341772.09</v>
      </c>
    </row>
    <row r="10" spans="2:5" x14ac:dyDescent="0.25">
      <c r="B10" s="74">
        <v>4</v>
      </c>
      <c r="C10" s="137" t="s">
        <v>105</v>
      </c>
      <c r="D10" s="106" t="s">
        <v>47</v>
      </c>
      <c r="E10" s="130">
        <v>580920.64</v>
      </c>
    </row>
    <row r="11" spans="2:5" x14ac:dyDescent="0.25">
      <c r="B11" s="74">
        <v>5</v>
      </c>
      <c r="C11" s="137" t="s">
        <v>105</v>
      </c>
      <c r="D11" s="106" t="s">
        <v>48</v>
      </c>
      <c r="E11" s="130">
        <v>367630.79</v>
      </c>
    </row>
    <row r="12" spans="2:5" x14ac:dyDescent="0.25">
      <c r="B12" s="74">
        <v>6</v>
      </c>
      <c r="C12" s="137" t="s">
        <v>105</v>
      </c>
      <c r="D12" s="106" t="s">
        <v>47</v>
      </c>
      <c r="E12" s="130">
        <v>527865.46</v>
      </c>
    </row>
    <row r="13" spans="2:5" x14ac:dyDescent="0.25">
      <c r="B13" s="74">
        <v>7</v>
      </c>
      <c r="C13" s="137" t="s">
        <v>106</v>
      </c>
      <c r="D13" s="106" t="s">
        <v>47</v>
      </c>
      <c r="E13" s="130">
        <v>597067.92000000004</v>
      </c>
    </row>
    <row r="14" spans="2:5" x14ac:dyDescent="0.25">
      <c r="B14" s="74">
        <v>8</v>
      </c>
      <c r="C14" s="137" t="s">
        <v>106</v>
      </c>
      <c r="D14" s="106" t="s">
        <v>47</v>
      </c>
      <c r="E14" s="130">
        <v>696916</v>
      </c>
    </row>
    <row r="15" spans="2:5" x14ac:dyDescent="0.25">
      <c r="B15" s="74">
        <v>9</v>
      </c>
      <c r="C15" s="137" t="s">
        <v>107</v>
      </c>
      <c r="D15" s="106" t="s">
        <v>47</v>
      </c>
      <c r="E15" s="130">
        <v>542428.56999999995</v>
      </c>
    </row>
    <row r="16" spans="2:5" x14ac:dyDescent="0.25">
      <c r="B16" s="74">
        <v>10</v>
      </c>
      <c r="C16" s="137" t="s">
        <v>107</v>
      </c>
      <c r="D16" s="106" t="s">
        <v>48</v>
      </c>
      <c r="E16" s="130">
        <v>738583.93</v>
      </c>
    </row>
    <row r="17" spans="2:5" x14ac:dyDescent="0.25">
      <c r="B17" s="74">
        <v>11</v>
      </c>
      <c r="C17" s="137" t="s">
        <v>107</v>
      </c>
      <c r="D17" s="106" t="s">
        <v>48</v>
      </c>
      <c r="E17" s="130">
        <v>727561.78</v>
      </c>
    </row>
    <row r="18" spans="2:5" x14ac:dyDescent="0.25">
      <c r="B18" s="74">
        <v>12</v>
      </c>
      <c r="C18" s="137" t="s">
        <v>108</v>
      </c>
      <c r="D18" s="106" t="s">
        <v>48</v>
      </c>
      <c r="E18" s="130">
        <v>217611.33</v>
      </c>
    </row>
    <row r="19" spans="2:5" x14ac:dyDescent="0.25">
      <c r="B19" s="74">
        <v>13</v>
      </c>
      <c r="C19" s="137" t="s">
        <v>108</v>
      </c>
      <c r="D19" s="106" t="s">
        <v>48</v>
      </c>
      <c r="E19" s="130">
        <v>464087.99</v>
      </c>
    </row>
    <row r="20" spans="2:5" x14ac:dyDescent="0.25">
      <c r="B20" s="74">
        <v>14</v>
      </c>
      <c r="C20" s="137" t="s">
        <v>108</v>
      </c>
      <c r="D20" s="106" t="s">
        <v>47</v>
      </c>
      <c r="E20" s="130">
        <v>706515.75</v>
      </c>
    </row>
    <row r="21" spans="2:5" x14ac:dyDescent="0.25">
      <c r="B21" s="74">
        <v>15</v>
      </c>
      <c r="C21" s="137" t="s">
        <v>108</v>
      </c>
      <c r="D21" s="106" t="s">
        <v>48</v>
      </c>
      <c r="E21" s="130">
        <v>466086.04</v>
      </c>
    </row>
    <row r="22" spans="2:5" x14ac:dyDescent="0.25">
      <c r="B22" s="74">
        <v>16</v>
      </c>
      <c r="C22" s="137">
        <v>44235</v>
      </c>
      <c r="D22" s="106" t="s">
        <v>47</v>
      </c>
      <c r="E22" s="130">
        <v>666144.02</v>
      </c>
    </row>
    <row r="23" spans="2:5" x14ac:dyDescent="0.25">
      <c r="B23" s="74">
        <v>17</v>
      </c>
      <c r="C23" s="137">
        <v>44235</v>
      </c>
      <c r="D23" s="106" t="s">
        <v>48</v>
      </c>
      <c r="E23" s="130">
        <v>688828.22</v>
      </c>
    </row>
    <row r="24" spans="2:5" x14ac:dyDescent="0.25">
      <c r="B24" s="74">
        <v>18</v>
      </c>
      <c r="C24" s="137" t="s">
        <v>109</v>
      </c>
      <c r="D24" s="106" t="s">
        <v>47</v>
      </c>
      <c r="E24" s="130">
        <v>555315.49</v>
      </c>
    </row>
    <row r="25" spans="2:5" x14ac:dyDescent="0.25">
      <c r="B25" s="74">
        <v>19</v>
      </c>
      <c r="C25" s="137" t="s">
        <v>109</v>
      </c>
      <c r="D25" s="106" t="s">
        <v>47</v>
      </c>
      <c r="E25" s="130">
        <v>636158</v>
      </c>
    </row>
    <row r="26" spans="2:5" x14ac:dyDescent="0.25">
      <c r="B26" s="74">
        <v>20</v>
      </c>
      <c r="C26" s="137">
        <v>44236</v>
      </c>
      <c r="D26" s="106" t="s">
        <v>47</v>
      </c>
      <c r="E26" s="130">
        <v>455450.28</v>
      </c>
    </row>
    <row r="27" spans="2:5" x14ac:dyDescent="0.25">
      <c r="B27" s="74">
        <v>21</v>
      </c>
      <c r="C27" s="137">
        <v>44236</v>
      </c>
      <c r="D27" s="106" t="s">
        <v>47</v>
      </c>
      <c r="E27" s="130">
        <v>707501.78</v>
      </c>
    </row>
    <row r="28" spans="2:5" x14ac:dyDescent="0.25">
      <c r="B28" s="74">
        <v>22</v>
      </c>
      <c r="C28" s="137">
        <v>44236</v>
      </c>
      <c r="D28" s="106" t="s">
        <v>47</v>
      </c>
      <c r="E28" s="130">
        <v>434735.86</v>
      </c>
    </row>
    <row r="29" spans="2:5" x14ac:dyDescent="0.25">
      <c r="B29" s="74">
        <v>23</v>
      </c>
      <c r="C29" s="137">
        <v>44236</v>
      </c>
      <c r="D29" s="106" t="s">
        <v>47</v>
      </c>
      <c r="E29" s="130">
        <v>398031.38</v>
      </c>
    </row>
    <row r="30" spans="2:5" x14ac:dyDescent="0.25">
      <c r="B30" s="74">
        <v>24</v>
      </c>
      <c r="C30" s="137">
        <v>44236</v>
      </c>
      <c r="D30" s="106" t="s">
        <v>48</v>
      </c>
      <c r="E30" s="130">
        <v>426949.81</v>
      </c>
    </row>
    <row r="31" spans="2:5" x14ac:dyDescent="0.25">
      <c r="B31" s="74">
        <v>25</v>
      </c>
      <c r="C31" s="137">
        <v>44264</v>
      </c>
      <c r="D31" s="106" t="s">
        <v>47</v>
      </c>
      <c r="E31" s="130">
        <v>509253.68</v>
      </c>
    </row>
    <row r="32" spans="2:5" x14ac:dyDescent="0.25">
      <c r="B32" s="74">
        <v>26</v>
      </c>
      <c r="C32" s="137">
        <v>44264</v>
      </c>
      <c r="D32" s="106" t="s">
        <v>47</v>
      </c>
      <c r="E32" s="130">
        <v>179181.62</v>
      </c>
    </row>
    <row r="33" spans="2:5" x14ac:dyDescent="0.25">
      <c r="B33" s="74">
        <v>27</v>
      </c>
      <c r="C33" s="137">
        <v>44356</v>
      </c>
      <c r="D33" s="106" t="s">
        <v>47</v>
      </c>
      <c r="E33" s="130">
        <v>666537.34</v>
      </c>
    </row>
    <row r="34" spans="2:5" x14ac:dyDescent="0.25">
      <c r="B34" s="74">
        <v>28</v>
      </c>
      <c r="C34" s="137">
        <v>44417</v>
      </c>
      <c r="D34" s="106" t="s">
        <v>48</v>
      </c>
      <c r="E34" s="130">
        <v>411905.58</v>
      </c>
    </row>
    <row r="35" spans="2:5" x14ac:dyDescent="0.25">
      <c r="B35" s="74">
        <v>29</v>
      </c>
      <c r="C35" s="137">
        <v>44417</v>
      </c>
      <c r="D35" s="106" t="s">
        <v>48</v>
      </c>
      <c r="E35" s="130">
        <v>406935.03999999998</v>
      </c>
    </row>
    <row r="36" spans="2:5" x14ac:dyDescent="0.25">
      <c r="B36" s="74">
        <v>30</v>
      </c>
      <c r="C36" s="137">
        <v>44417</v>
      </c>
      <c r="D36" s="106" t="s">
        <v>48</v>
      </c>
      <c r="E36" s="130">
        <v>659848.54</v>
      </c>
    </row>
    <row r="37" spans="2:5" x14ac:dyDescent="0.25">
      <c r="B37" s="74">
        <v>31</v>
      </c>
      <c r="C37" s="137">
        <v>44417</v>
      </c>
      <c r="D37" s="106" t="s">
        <v>48</v>
      </c>
      <c r="E37" s="130">
        <v>689220.51</v>
      </c>
    </row>
    <row r="38" spans="2:5" x14ac:dyDescent="0.25">
      <c r="B38" s="74">
        <v>32</v>
      </c>
      <c r="C38" s="137">
        <v>44417</v>
      </c>
      <c r="D38" s="106" t="s">
        <v>48</v>
      </c>
      <c r="E38" s="130">
        <v>741597.29</v>
      </c>
    </row>
    <row r="39" spans="2:5" x14ac:dyDescent="0.25">
      <c r="B39" s="74">
        <v>33</v>
      </c>
      <c r="C39" s="137">
        <v>44417</v>
      </c>
      <c r="D39" s="106" t="s">
        <v>48</v>
      </c>
      <c r="E39" s="130">
        <v>601343.89</v>
      </c>
    </row>
    <row r="40" spans="2:5" x14ac:dyDescent="0.25">
      <c r="B40" s="74">
        <v>34</v>
      </c>
      <c r="C40" s="137" t="s">
        <v>110</v>
      </c>
      <c r="D40" s="106" t="s">
        <v>47</v>
      </c>
      <c r="E40" s="130">
        <v>409050</v>
      </c>
    </row>
    <row r="41" spans="2:5" x14ac:dyDescent="0.25">
      <c r="B41" s="74">
        <v>35</v>
      </c>
      <c r="C41" s="137">
        <v>44448</v>
      </c>
      <c r="D41" s="106" t="s">
        <v>47</v>
      </c>
      <c r="E41" s="130">
        <v>745475.5</v>
      </c>
    </row>
    <row r="42" spans="2:5" x14ac:dyDescent="0.25">
      <c r="B42" s="74">
        <v>36</v>
      </c>
      <c r="C42" s="137" t="s">
        <v>110</v>
      </c>
      <c r="D42" s="106" t="s">
        <v>48</v>
      </c>
      <c r="E42" s="130">
        <v>455656.28</v>
      </c>
    </row>
    <row r="43" spans="2:5" x14ac:dyDescent="0.25">
      <c r="B43" s="74">
        <v>37</v>
      </c>
      <c r="C43" s="137" t="s">
        <v>110</v>
      </c>
      <c r="D43" s="106" t="s">
        <v>48</v>
      </c>
      <c r="E43" s="130">
        <v>508628.37</v>
      </c>
    </row>
    <row r="44" spans="2:5" x14ac:dyDescent="0.25">
      <c r="B44" s="74">
        <v>38</v>
      </c>
      <c r="C44" s="137" t="s">
        <v>111</v>
      </c>
      <c r="D44" s="106" t="s">
        <v>47</v>
      </c>
      <c r="E44" s="130">
        <v>395081.7</v>
      </c>
    </row>
    <row r="45" spans="2:5" x14ac:dyDescent="0.25">
      <c r="B45" s="74">
        <v>39</v>
      </c>
      <c r="C45" s="137" t="s">
        <v>112</v>
      </c>
      <c r="D45" s="106" t="s">
        <v>47</v>
      </c>
      <c r="E45" s="130">
        <v>643689.01</v>
      </c>
    </row>
    <row r="46" spans="2:5" x14ac:dyDescent="0.25">
      <c r="B46" s="74">
        <v>40</v>
      </c>
      <c r="C46" s="137" t="s">
        <v>113</v>
      </c>
      <c r="D46" s="106" t="s">
        <v>47</v>
      </c>
      <c r="E46" s="130">
        <v>619830.34</v>
      </c>
    </row>
    <row r="47" spans="2:5" x14ac:dyDescent="0.25">
      <c r="B47" s="74">
        <v>41</v>
      </c>
      <c r="C47" s="137" t="s">
        <v>113</v>
      </c>
      <c r="D47" s="106" t="s">
        <v>48</v>
      </c>
      <c r="E47" s="130">
        <v>724691.22</v>
      </c>
    </row>
    <row r="48" spans="2:5" ht="15.75" thickBot="1" x14ac:dyDescent="0.3">
      <c r="B48" s="74">
        <v>42</v>
      </c>
      <c r="C48" s="137" t="s">
        <v>113</v>
      </c>
      <c r="D48" s="106" t="s">
        <v>48</v>
      </c>
      <c r="E48" s="130">
        <v>630249.09</v>
      </c>
    </row>
    <row r="49" spans="2:5" ht="15.75" thickBot="1" x14ac:dyDescent="0.3">
      <c r="B49" s="241"/>
      <c r="C49" s="242"/>
      <c r="D49" s="243"/>
      <c r="E49" s="108">
        <f>SUM(E7:E48)</f>
        <v>23421396.16</v>
      </c>
    </row>
  </sheetData>
  <mergeCells count="2">
    <mergeCell ref="B2:E2"/>
    <mergeCell ref="B49:D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showGridLines="0" workbookViewId="0">
      <selection activeCell="J14" sqref="J14"/>
    </sheetView>
  </sheetViews>
  <sheetFormatPr baseColWidth="10" defaultRowHeight="15" x14ac:dyDescent="0.25"/>
  <cols>
    <col min="4" max="4" width="15" customWidth="1"/>
  </cols>
  <sheetData>
    <row r="2" spans="2:6" ht="15.75" thickBot="1" x14ac:dyDescent="0.3"/>
    <row r="3" spans="2:6" ht="24" thickBot="1" x14ac:dyDescent="0.4">
      <c r="B3" s="224" t="s">
        <v>178</v>
      </c>
      <c r="C3" s="225"/>
      <c r="D3" s="225"/>
      <c r="E3" s="225"/>
      <c r="F3" s="226"/>
    </row>
    <row r="5" spans="2:6" ht="10.5" customHeight="1" x14ac:dyDescent="0.25"/>
    <row r="6" spans="2:6" ht="30" x14ac:dyDescent="0.25">
      <c r="B6" s="245" t="s">
        <v>45</v>
      </c>
      <c r="C6" s="245" t="s">
        <v>171</v>
      </c>
      <c r="D6" s="245" t="s">
        <v>172</v>
      </c>
      <c r="E6" s="245" t="s">
        <v>173</v>
      </c>
      <c r="F6" s="245" t="s">
        <v>6</v>
      </c>
    </row>
    <row r="7" spans="2:6" x14ac:dyDescent="0.25">
      <c r="B7" s="244">
        <v>1</v>
      </c>
      <c r="C7" s="244">
        <v>4</v>
      </c>
      <c r="D7" s="244" t="s">
        <v>174</v>
      </c>
      <c r="E7" s="244">
        <v>1</v>
      </c>
      <c r="F7" s="244">
        <v>3</v>
      </c>
    </row>
    <row r="8" spans="2:6" x14ac:dyDescent="0.25">
      <c r="B8" s="244">
        <v>2</v>
      </c>
      <c r="C8" s="244">
        <v>3</v>
      </c>
      <c r="D8" s="244" t="s">
        <v>175</v>
      </c>
      <c r="E8" s="244">
        <v>0</v>
      </c>
      <c r="F8" s="244">
        <v>3</v>
      </c>
    </row>
    <row r="9" spans="2:6" x14ac:dyDescent="0.25">
      <c r="B9" s="244">
        <v>3</v>
      </c>
      <c r="C9" s="244">
        <v>2</v>
      </c>
      <c r="D9" s="244" t="s">
        <v>176</v>
      </c>
      <c r="E9" s="244"/>
      <c r="F9" s="244">
        <v>2</v>
      </c>
    </row>
    <row r="10" spans="2:6" x14ac:dyDescent="0.25">
      <c r="B10" s="244">
        <v>4</v>
      </c>
      <c r="C10" s="244">
        <v>1</v>
      </c>
      <c r="D10" s="244">
        <v>63</v>
      </c>
      <c r="E10" s="244">
        <v>0</v>
      </c>
      <c r="F10" s="244">
        <v>1</v>
      </c>
    </row>
    <row r="11" spans="2:6" x14ac:dyDescent="0.25">
      <c r="B11" s="244">
        <v>5</v>
      </c>
      <c r="C11" s="244">
        <v>2</v>
      </c>
      <c r="D11" s="244" t="s">
        <v>177</v>
      </c>
      <c r="E11" s="244">
        <v>1</v>
      </c>
      <c r="F11" s="244">
        <v>1</v>
      </c>
    </row>
    <row r="12" spans="2:6" x14ac:dyDescent="0.25">
      <c r="B12" s="244">
        <v>6</v>
      </c>
      <c r="C12" s="244">
        <v>1</v>
      </c>
      <c r="D12" s="244">
        <v>64</v>
      </c>
      <c r="E12" s="244">
        <v>1</v>
      </c>
      <c r="F12" s="244">
        <v>0</v>
      </c>
    </row>
    <row r="13" spans="2:6" x14ac:dyDescent="0.25">
      <c r="B13" s="244">
        <v>7</v>
      </c>
      <c r="C13" s="244">
        <v>1</v>
      </c>
      <c r="D13" s="244">
        <v>62</v>
      </c>
      <c r="E13" s="244">
        <v>0</v>
      </c>
      <c r="F13" s="244">
        <v>1</v>
      </c>
    </row>
    <row r="14" spans="2:6" x14ac:dyDescent="0.25">
      <c r="B14" s="244">
        <v>8</v>
      </c>
      <c r="C14" s="244">
        <v>1</v>
      </c>
      <c r="D14" s="244">
        <v>56</v>
      </c>
      <c r="E14" s="244">
        <v>0</v>
      </c>
      <c r="F14" s="244">
        <v>1</v>
      </c>
    </row>
    <row r="15" spans="2:6" x14ac:dyDescent="0.25">
      <c r="B15" s="244">
        <v>9</v>
      </c>
      <c r="C15" s="244">
        <v>1</v>
      </c>
      <c r="D15" s="244">
        <v>65</v>
      </c>
      <c r="E15" s="244">
        <v>1</v>
      </c>
      <c r="F15" s="244">
        <v>0</v>
      </c>
    </row>
    <row r="16" spans="2:6" x14ac:dyDescent="0.25">
      <c r="B16" s="244"/>
      <c r="C16" s="244">
        <v>16</v>
      </c>
      <c r="D16" s="244"/>
      <c r="E16" s="244">
        <v>4</v>
      </c>
      <c r="F16" s="244">
        <v>12</v>
      </c>
    </row>
  </sheetData>
  <mergeCells count="1"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Nomina Pensionados</vt:lpstr>
      <vt:lpstr>Inclusiones y exclusiones </vt:lpstr>
      <vt:lpstr>Plan Odontologico </vt:lpstr>
      <vt:lpstr>Seguro Funerario </vt:lpstr>
      <vt:lpstr>Plan de Retiro CR</vt:lpstr>
      <vt:lpstr>Prestamo Maestro Digno</vt:lpstr>
      <vt:lpstr>Turismo Magisterial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Carrol Ninoska Báez Fernández</dc:creator>
  <cp:lastModifiedBy>Martha Merette</cp:lastModifiedBy>
  <cp:lastPrinted>2019-12-04T18:03:05Z</cp:lastPrinted>
  <dcterms:created xsi:type="dcterms:W3CDTF">2018-02-07T20:22:19Z</dcterms:created>
  <dcterms:modified xsi:type="dcterms:W3CDTF">2021-10-08T20:16:58Z</dcterms:modified>
</cp:coreProperties>
</file>