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Dept. Planificacion Desarrollo\Comun\Calidad\Procedimientos\Documentos aprobados - editables\Plan Odontologico\"/>
    </mc:Choice>
  </mc:AlternateContent>
  <xr:revisionPtr revIDLastSave="0" documentId="13_ncr:1_{6CE3611A-A437-400F-BEC7-9D65C65101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do act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5" i="1" l="1"/>
  <c r="D157" i="1"/>
  <c r="D19" i="1" l="1"/>
  <c r="D28" i="1" l="1"/>
  <c r="D52" i="1"/>
  <c r="D149" i="1"/>
  <c r="D201" i="1" l="1"/>
  <c r="D187" i="1"/>
  <c r="D151" i="1" l="1"/>
  <c r="D186" i="1" l="1"/>
  <c r="D202" i="1"/>
  <c r="D42" i="1"/>
  <c r="D166" i="1"/>
  <c r="D22" i="1" l="1"/>
  <c r="D190" i="1"/>
  <c r="D46" i="1"/>
  <c r="D168" i="1" l="1"/>
  <c r="D189" i="1"/>
  <c r="D132" i="1"/>
  <c r="D131" i="1"/>
  <c r="D177" i="1"/>
  <c r="D178" i="1"/>
  <c r="D152" i="1" l="1"/>
  <c r="D188" i="1"/>
  <c r="D175" i="1"/>
  <c r="D176" i="1"/>
  <c r="D138" i="1"/>
  <c r="D163" i="1"/>
  <c r="D172" i="1"/>
  <c r="D199" i="1"/>
  <c r="D184" i="1"/>
  <c r="D197" i="1"/>
  <c r="D179" i="1" l="1"/>
  <c r="D198" i="1" l="1"/>
  <c r="D153" i="1" l="1"/>
  <c r="D155" i="1" l="1"/>
  <c r="D53" i="1"/>
  <c r="D192" i="1"/>
  <c r="D191" i="1"/>
  <c r="D181" i="1"/>
  <c r="D180" i="1"/>
  <c r="D73" i="1"/>
  <c r="D44" i="1"/>
  <c r="D126" i="1"/>
  <c r="D206" i="1"/>
  <c r="D205" i="1"/>
  <c r="D204" i="1"/>
  <c r="D156" i="1"/>
  <c r="D146" i="1"/>
  <c r="D143" i="1"/>
  <c r="D144" i="1"/>
  <c r="D136" i="1"/>
  <c r="D140" i="1"/>
  <c r="D139" i="1"/>
  <c r="D141" i="1"/>
  <c r="D165" i="1"/>
  <c r="D167" i="1"/>
  <c r="D169" i="1"/>
  <c r="D170" i="1"/>
  <c r="D171" i="1"/>
  <c r="D173" i="1"/>
  <c r="D182" i="1"/>
  <c r="D183" i="1"/>
  <c r="D185" i="1"/>
  <c r="D194" i="1"/>
  <c r="D193" i="1"/>
  <c r="D137" i="1"/>
  <c r="D200" i="1"/>
  <c r="D150" i="1"/>
  <c r="D154" i="1"/>
  <c r="D159" i="1"/>
  <c r="D148" i="1"/>
  <c r="D161" i="1"/>
  <c r="D162" i="1"/>
  <c r="D196" i="1"/>
  <c r="D23" i="1"/>
  <c r="D89" i="1" l="1"/>
  <c r="D18" i="1" l="1"/>
  <c r="D17" i="1"/>
  <c r="D108" i="1"/>
  <c r="D87" i="1"/>
  <c r="D75" i="1"/>
  <c r="D80" i="1"/>
  <c r="D68" i="1"/>
  <c r="D72" i="1"/>
  <c r="D69" i="1"/>
  <c r="D56" i="1"/>
  <c r="D45" i="1"/>
  <c r="D26" i="1"/>
  <c r="D25" i="1"/>
  <c r="F47" i="1" l="1"/>
  <c r="D118" i="1" l="1"/>
  <c r="J72" i="1"/>
  <c r="G72" i="1"/>
  <c r="H72" i="1" s="1"/>
  <c r="D102" i="1" l="1"/>
  <c r="J112" i="1"/>
  <c r="G112" i="1"/>
  <c r="H112" i="1" s="1"/>
  <c r="F41" i="1" l="1"/>
  <c r="D79" i="1"/>
  <c r="F35" i="1"/>
  <c r="F34" i="1"/>
  <c r="F33" i="1"/>
  <c r="F32" i="1"/>
  <c r="F31" i="1"/>
  <c r="F30" i="1"/>
  <c r="F29" i="1"/>
  <c r="F27" i="1"/>
  <c r="F26" i="1"/>
  <c r="D130" i="1" l="1"/>
  <c r="G108" i="1"/>
  <c r="H108" i="1" s="1"/>
  <c r="J108" i="1"/>
  <c r="J104" i="1"/>
  <c r="G104" i="1"/>
  <c r="H104" i="1" s="1"/>
  <c r="J51" i="1"/>
  <c r="G51" i="1"/>
  <c r="H51" i="1" s="1"/>
  <c r="J35" i="1"/>
  <c r="G35" i="1"/>
  <c r="H35" i="1" s="1"/>
  <c r="J34" i="1"/>
  <c r="G34" i="1"/>
  <c r="H34" i="1" s="1"/>
  <c r="J33" i="1"/>
  <c r="G33" i="1"/>
  <c r="H33" i="1" s="1"/>
  <c r="J32" i="1"/>
  <c r="G32" i="1"/>
  <c r="H32" i="1" s="1"/>
  <c r="J31" i="1"/>
  <c r="G31" i="1"/>
  <c r="H31" i="1" s="1"/>
  <c r="J30" i="1"/>
  <c r="G30" i="1"/>
  <c r="H30" i="1" s="1"/>
  <c r="J29" i="1"/>
  <c r="G29" i="1"/>
  <c r="H29" i="1" s="1"/>
  <c r="J27" i="1"/>
  <c r="G27" i="1"/>
  <c r="H27" i="1" s="1"/>
  <c r="J134" i="1"/>
  <c r="J133" i="1"/>
  <c r="J132" i="1"/>
  <c r="J131" i="1"/>
  <c r="J130" i="1"/>
  <c r="J129" i="1"/>
  <c r="J91" i="1"/>
  <c r="J127" i="1"/>
  <c r="J126" i="1"/>
  <c r="J125" i="1"/>
  <c r="J124" i="1"/>
  <c r="J123" i="1"/>
  <c r="J122" i="1"/>
  <c r="J120" i="1"/>
  <c r="J119" i="1"/>
  <c r="J118" i="1"/>
  <c r="J117" i="1"/>
  <c r="J115" i="1"/>
  <c r="J114" i="1"/>
  <c r="J111" i="1"/>
  <c r="J110" i="1"/>
  <c r="J109" i="1"/>
  <c r="J107" i="1"/>
  <c r="J106" i="1"/>
  <c r="J103" i="1"/>
  <c r="J102" i="1"/>
  <c r="J101" i="1"/>
  <c r="J92" i="1"/>
  <c r="J98" i="1"/>
  <c r="J97" i="1"/>
  <c r="J96" i="1"/>
  <c r="J95" i="1"/>
  <c r="J94" i="1"/>
  <c r="J93" i="1"/>
  <c r="J89" i="1"/>
  <c r="J85" i="1"/>
  <c r="J84" i="1"/>
  <c r="J83" i="1"/>
  <c r="J82" i="1"/>
  <c r="J81" i="1"/>
  <c r="J80" i="1"/>
  <c r="J79" i="1"/>
  <c r="J78" i="1"/>
  <c r="J77" i="1"/>
  <c r="J76" i="1"/>
  <c r="J64" i="1"/>
  <c r="J74" i="1"/>
  <c r="J73" i="1"/>
  <c r="J71" i="1"/>
  <c r="J70" i="1"/>
  <c r="J69" i="1"/>
  <c r="J68" i="1"/>
  <c r="J67" i="1"/>
  <c r="J66" i="1"/>
  <c r="J65" i="1"/>
  <c r="J63" i="1"/>
  <c r="J62" i="1"/>
  <c r="J56" i="1"/>
  <c r="J55" i="1"/>
  <c r="J53" i="1"/>
  <c r="J50" i="1"/>
  <c r="J49" i="1"/>
  <c r="J48" i="1"/>
  <c r="J47" i="1"/>
  <c r="J46" i="1"/>
  <c r="J45" i="1"/>
  <c r="J44" i="1"/>
  <c r="J43" i="1"/>
  <c r="J42" i="1"/>
  <c r="J41" i="1"/>
  <c r="J26" i="1"/>
  <c r="J25" i="1"/>
  <c r="J24" i="1"/>
  <c r="J23" i="1"/>
  <c r="J22" i="1"/>
  <c r="J19" i="1"/>
  <c r="J17" i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91" i="1"/>
  <c r="H91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0" i="1"/>
  <c r="H120" i="1" s="1"/>
  <c r="G119" i="1"/>
  <c r="H119" i="1" s="1"/>
  <c r="G118" i="1"/>
  <c r="H118" i="1" s="1"/>
  <c r="G117" i="1"/>
  <c r="H117" i="1" s="1"/>
  <c r="G115" i="1"/>
  <c r="H115" i="1" s="1"/>
  <c r="G114" i="1"/>
  <c r="H114" i="1" s="1"/>
  <c r="G111" i="1"/>
  <c r="H111" i="1" s="1"/>
  <c r="G110" i="1"/>
  <c r="H110" i="1" s="1"/>
  <c r="G109" i="1"/>
  <c r="H109" i="1" s="1"/>
  <c r="G107" i="1"/>
  <c r="H107" i="1" s="1"/>
  <c r="G106" i="1"/>
  <c r="H106" i="1" s="1"/>
  <c r="G103" i="1"/>
  <c r="H103" i="1" s="1"/>
  <c r="G102" i="1"/>
  <c r="H102" i="1" s="1"/>
  <c r="G101" i="1"/>
  <c r="H101" i="1" s="1"/>
  <c r="G92" i="1"/>
  <c r="H92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89" i="1"/>
  <c r="H89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64" i="1"/>
  <c r="H64" i="1" s="1"/>
  <c r="G74" i="1"/>
  <c r="H74" i="1" s="1"/>
  <c r="G73" i="1"/>
  <c r="H73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3" i="1"/>
  <c r="H63" i="1" s="1"/>
  <c r="G62" i="1"/>
  <c r="H62" i="1" s="1"/>
  <c r="G56" i="1"/>
  <c r="H56" i="1" s="1"/>
  <c r="G55" i="1"/>
  <c r="H55" i="1" s="1"/>
  <c r="G53" i="1"/>
  <c r="H53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26" i="1"/>
  <c r="H26" i="1" s="1"/>
  <c r="G25" i="1"/>
  <c r="H25" i="1" s="1"/>
  <c r="G24" i="1"/>
  <c r="H24" i="1" s="1"/>
  <c r="G23" i="1"/>
  <c r="H23" i="1" s="1"/>
  <c r="G22" i="1"/>
  <c r="H22" i="1" s="1"/>
  <c r="G19" i="1"/>
  <c r="H19" i="1" s="1"/>
  <c r="G17" i="1"/>
  <c r="H17" i="1" s="1"/>
  <c r="D95" i="1" l="1"/>
  <c r="D54" i="1"/>
  <c r="D30" i="1" l="1"/>
  <c r="D40" i="1"/>
  <c r="D39" i="1"/>
  <c r="D38" i="1"/>
  <c r="D37" i="1"/>
  <c r="D36" i="1"/>
  <c r="D35" i="1"/>
  <c r="D34" i="1"/>
  <c r="D33" i="1"/>
  <c r="D32" i="1"/>
  <c r="D31" i="1"/>
  <c r="D114" i="1" l="1"/>
  <c r="D66" i="1"/>
  <c r="D65" i="1"/>
  <c r="D64" i="1"/>
  <c r="D106" i="1"/>
  <c r="D109" i="1"/>
  <c r="D67" i="1"/>
  <c r="D107" i="1"/>
  <c r="D99" i="1"/>
  <c r="D86" i="1"/>
  <c r="D93" i="1"/>
  <c r="D117" i="1"/>
  <c r="D85" i="1"/>
  <c r="D91" i="1"/>
  <c r="D90" i="1"/>
  <c r="D134" i="1"/>
  <c r="D92" i="1"/>
  <c r="D88" i="1"/>
  <c r="D105" i="1"/>
  <c r="D100" i="1"/>
  <c r="D101" i="1"/>
  <c r="D116" i="1"/>
  <c r="D81" i="1"/>
  <c r="D78" i="1"/>
  <c r="D83" i="1"/>
  <c r="D123" i="1"/>
  <c r="D122" i="1"/>
  <c r="D70" i="1"/>
  <c r="D96" i="1"/>
  <c r="D97" i="1"/>
  <c r="D125" i="1"/>
  <c r="D112" i="1"/>
  <c r="D94" i="1"/>
  <c r="D74" i="1"/>
  <c r="D71" i="1"/>
  <c r="D76" i="1"/>
  <c r="D115" i="1"/>
  <c r="D128" i="1"/>
  <c r="D129" i="1"/>
  <c r="D110" i="1"/>
  <c r="D111" i="1"/>
  <c r="D124" i="1"/>
  <c r="D104" i="1"/>
  <c r="D103" i="1"/>
  <c r="D133" i="1"/>
  <c r="D77" i="1"/>
  <c r="D63" i="1"/>
  <c r="D127" i="1"/>
  <c r="D121" i="1"/>
  <c r="D119" i="1"/>
  <c r="D120" i="1"/>
  <c r="D84" i="1"/>
  <c r="D98" i="1"/>
  <c r="D113" i="1"/>
  <c r="D82" i="1"/>
  <c r="D24" i="1"/>
  <c r="D55" i="1"/>
  <c r="D49" i="1"/>
  <c r="D48" i="1"/>
  <c r="D41" i="1"/>
  <c r="D60" i="1"/>
  <c r="D61" i="1"/>
  <c r="D59" i="1"/>
  <c r="D58" i="1"/>
  <c r="D57" i="1"/>
  <c r="D51" i="1"/>
  <c r="D47" i="1"/>
  <c r="D43" i="1"/>
  <c r="D50" i="1"/>
  <c r="D21" i="1"/>
  <c r="D27" i="1"/>
  <c r="D29" i="1"/>
</calcChain>
</file>

<file path=xl/sharedStrings.xml><?xml version="1.0" encoding="utf-8"?>
<sst xmlns="http://schemas.openxmlformats.org/spreadsheetml/2006/main" count="302" uniqueCount="217">
  <si>
    <t xml:space="preserve">COSTO TOTAL </t>
  </si>
  <si>
    <t>COBERTURA</t>
  </si>
  <si>
    <t>VALOR A PAGAR POR EL AFILIADO</t>
  </si>
  <si>
    <t>Incrustaciones de Porcelana</t>
  </si>
  <si>
    <t>Corona de ceromeros</t>
  </si>
  <si>
    <t>Pieza Removibles</t>
  </si>
  <si>
    <t>Valplast 1-3 Pzas</t>
  </si>
  <si>
    <t>Valplast 4-6 Pzas</t>
  </si>
  <si>
    <t>Valplast total</t>
  </si>
  <si>
    <t>Cubeta Individual</t>
  </si>
  <si>
    <t>Brackets Sup. E Inf</t>
  </si>
  <si>
    <t>Pendulo</t>
  </si>
  <si>
    <t>Destilizador Veltri</t>
  </si>
  <si>
    <t>Resorte de dedo</t>
  </si>
  <si>
    <t>Alineador Spring Aligner</t>
  </si>
  <si>
    <t xml:space="preserve">Bionator </t>
  </si>
  <si>
    <t xml:space="preserve">Placa de Blanqueamiento </t>
  </si>
  <si>
    <t>Arco lingual con loops y cajuela</t>
  </si>
  <si>
    <t>Gancho Adams</t>
  </si>
  <si>
    <t>Mascara Facial</t>
  </si>
  <si>
    <t xml:space="preserve">Hass con tornillo tridireccional </t>
  </si>
  <si>
    <t>Quad Hélix</t>
  </si>
  <si>
    <t xml:space="preserve">Coffin en adams </t>
  </si>
  <si>
    <t>Hyrax</t>
  </si>
  <si>
    <t xml:space="preserve">Disyuntor Hirax </t>
  </si>
  <si>
    <t xml:space="preserve">Disyuntor bloque </t>
  </si>
  <si>
    <t xml:space="preserve">Placa Schwartz con tornillo etrice </t>
  </si>
  <si>
    <t xml:space="preserve">Disyutor con rejilla palatina </t>
  </si>
  <si>
    <t>Disyuntor con rejilla con tubo</t>
  </si>
  <si>
    <t>Herbst.</t>
  </si>
  <si>
    <t>Arco Facial extraoral</t>
  </si>
  <si>
    <t>Lim Bumper</t>
  </si>
  <si>
    <t>Anclaje intraoral para mascara facial c/t</t>
  </si>
  <si>
    <t>Anclaje intraoral para mascara facial s/t</t>
  </si>
  <si>
    <t>Comprometidos con el Sector Magisterial</t>
  </si>
  <si>
    <t>PROTESIS</t>
  </si>
  <si>
    <t>VIGENCIA DESDE:</t>
  </si>
  <si>
    <t xml:space="preserve"> </t>
  </si>
  <si>
    <t>Retenedor Justus</t>
  </si>
  <si>
    <t>Plano de mordida anterior</t>
  </si>
  <si>
    <t>Plano de mordida posterior</t>
  </si>
  <si>
    <t>Mantenedor de Espacio banda y aza</t>
  </si>
  <si>
    <t>Retenedor Circunferencial</t>
  </si>
  <si>
    <t xml:space="preserve">Recuperadores de Espacios (Slindig loops Space Regainer ) </t>
  </si>
  <si>
    <t xml:space="preserve">Placa Hawley con rejilla integrada </t>
  </si>
  <si>
    <t>Disyustor Mcnamara</t>
  </si>
  <si>
    <t>Tubo para Disyuntores</t>
  </si>
  <si>
    <t>Valplast con Metal</t>
  </si>
  <si>
    <t>Hass con levante de mordida</t>
  </si>
  <si>
    <t>Corona de Porcelana Metal Cerámica</t>
  </si>
  <si>
    <t>Corona Acrílica Provisional</t>
  </si>
  <si>
    <t>Hawley con cinturón vestibular</t>
  </si>
  <si>
    <t xml:space="preserve">Botón de nance combinado con arco vestibular </t>
  </si>
  <si>
    <t>Botón de nance con dos resortes helicordiales</t>
  </si>
  <si>
    <t>Anclaje para rejilla rompe hábito</t>
  </si>
  <si>
    <t>COSTO LABORATORIO</t>
  </si>
  <si>
    <t>COSTO + ITBIS</t>
  </si>
  <si>
    <t>COSTO TOTAL REDONDEADO</t>
  </si>
  <si>
    <t>POR 2 MAS 30 % GASTOS ADMINISTRATIVOS</t>
  </si>
  <si>
    <t>Esta incluida la placa base</t>
  </si>
  <si>
    <t>?????????</t>
  </si>
  <si>
    <t>NO CONTRATO</t>
  </si>
  <si>
    <t>DEPOSITO DENTAL</t>
  </si>
  <si>
    <t>Arco Lingual Fijo con banda</t>
  </si>
  <si>
    <t xml:space="preserve">Barra Transpaletina </t>
  </si>
  <si>
    <t>Hyrax modificado con levante de mordida</t>
  </si>
  <si>
    <t xml:space="preserve">Placa Tornillo de Expansión Fijo </t>
  </si>
  <si>
    <t>Juego de Banda Soldada (Par)</t>
  </si>
  <si>
    <t>Juego de Banda Soldada con tubo (Par)</t>
  </si>
  <si>
    <t>Reparaciones cambio de una banda</t>
  </si>
  <si>
    <t>RECOMENDADO POR LA DRA. PAZ</t>
  </si>
  <si>
    <t>Puentes Removibles (Armazón)</t>
  </si>
  <si>
    <t>Incrustacion en resina</t>
  </si>
  <si>
    <t>Valplast 7-13 pzas</t>
  </si>
  <si>
    <t>Reparaciones de prótesis sencilla (En el consultorio, no incluye laboratorio)</t>
  </si>
  <si>
    <t>Arco transpalatal con tubo simple</t>
  </si>
  <si>
    <t>Arco lingual fijo</t>
  </si>
  <si>
    <t>Arco transpalatal sin tubo simple</t>
  </si>
  <si>
    <t>Disyuntor hass con bandas y tubos</t>
  </si>
  <si>
    <t>Disyuntor fijo a banda</t>
  </si>
  <si>
    <t>Levantamiento de mordida con tubo</t>
  </si>
  <si>
    <t>Levantamiento de mordida sin tubo</t>
  </si>
  <si>
    <t xml:space="preserve">Pista Plana </t>
  </si>
  <si>
    <t>Hombro Ceramico (unidad)</t>
  </si>
  <si>
    <t>Rebasado (en consultorio)</t>
  </si>
  <si>
    <t>Tubo Cementados y Sencillos (cada tubo)</t>
  </si>
  <si>
    <t>Rejilla palatina con banda, tubo soldado</t>
  </si>
  <si>
    <t>Botón de nance con bandas</t>
  </si>
  <si>
    <t>Botón de nance con bandas y tubos</t>
  </si>
  <si>
    <t>Hyrax con pista oclusales (macnamara)</t>
  </si>
  <si>
    <t>Banda Molare permanente c/u</t>
  </si>
  <si>
    <t>Disyuntor Hirax fijo a bandas con tubos</t>
  </si>
  <si>
    <t>Klant Tipo 2 (9 piezas)</t>
  </si>
  <si>
    <t>Montos desde</t>
  </si>
  <si>
    <t>Hasta</t>
  </si>
  <si>
    <t>Tiempo de cuotas</t>
  </si>
  <si>
    <t>10 meses</t>
  </si>
  <si>
    <t>15 meses</t>
  </si>
  <si>
    <t>20 meses</t>
  </si>
  <si>
    <t>Mas</t>
  </si>
  <si>
    <t>Periapical</t>
  </si>
  <si>
    <t>Corona Sobre Implantes (Por Pieza)</t>
  </si>
  <si>
    <t>Diagnostico</t>
  </si>
  <si>
    <t>Profilaxis</t>
  </si>
  <si>
    <t>Detartraje Subgingival</t>
  </si>
  <si>
    <t>Gingivoplastia (6 Dientes)</t>
  </si>
  <si>
    <t>Alargamiento Coronario</t>
  </si>
  <si>
    <t>Anterior</t>
  </si>
  <si>
    <t>Premolar</t>
  </si>
  <si>
    <t>Blanqueamiento Interno</t>
  </si>
  <si>
    <t>Diente Retenido</t>
  </si>
  <si>
    <t>Diente Semiretenido</t>
  </si>
  <si>
    <t>Drenaje</t>
  </si>
  <si>
    <t>Torus Maxilar</t>
  </si>
  <si>
    <t>Torus Lingual</t>
  </si>
  <si>
    <t>Resto Radicular</t>
  </si>
  <si>
    <t>Clase I</t>
  </si>
  <si>
    <t>Clase V</t>
  </si>
  <si>
    <t>Mod</t>
  </si>
  <si>
    <t>Recubrimiento Directo</t>
  </si>
  <si>
    <t>Recubrimiento Indirecto</t>
  </si>
  <si>
    <t>Sellantes De Fosas Y Fisuras</t>
  </si>
  <si>
    <t>Aplicación De Fluor</t>
  </si>
  <si>
    <t>ENDODONCIA</t>
  </si>
  <si>
    <t>5 meses</t>
  </si>
  <si>
    <t>Clase II</t>
  </si>
  <si>
    <t>Clase III</t>
  </si>
  <si>
    <t>Clase IV</t>
  </si>
  <si>
    <t>Placa Miorelajante</t>
  </si>
  <si>
    <t>Arco vestibular con rejilla integrada con bandas y tubos</t>
  </si>
  <si>
    <t xml:space="preserve">Arco vestibular </t>
  </si>
  <si>
    <t>Tercer molar retenido</t>
  </si>
  <si>
    <t>Tercer molar semiretenido</t>
  </si>
  <si>
    <t xml:space="preserve">Perno Colado </t>
  </si>
  <si>
    <t>Perno de Fibra de Vidrio</t>
  </si>
  <si>
    <t xml:space="preserve">Puentes Maryland Ceromero </t>
  </si>
  <si>
    <t>Clase VI</t>
  </si>
  <si>
    <t>GENERAL</t>
  </si>
  <si>
    <t>PERIODONCIA</t>
  </si>
  <si>
    <t>CIRUGIA MAXILOFACIAL</t>
  </si>
  <si>
    <t>EXODONCIA (CIRUGIA SIMPLE)</t>
  </si>
  <si>
    <t xml:space="preserve">RX </t>
  </si>
  <si>
    <t>ORTODONCIA</t>
  </si>
  <si>
    <t>Tercer molar correctamente implantado</t>
  </si>
  <si>
    <t>Diente super numerario</t>
  </si>
  <si>
    <t>Retratamiento Multirradicular</t>
  </si>
  <si>
    <t>Retratamiento Unirradicular</t>
  </si>
  <si>
    <t xml:space="preserve">Molar </t>
  </si>
  <si>
    <t>Apertura de Ojal para diente retenido hacia vestibular</t>
  </si>
  <si>
    <t>Odontoma compuesto</t>
  </si>
  <si>
    <t>Cierre de Comunicación Buco Sinosal</t>
  </si>
  <si>
    <t>Rompe Hábito</t>
  </si>
  <si>
    <t>Rompe Hábito Fijo</t>
  </si>
  <si>
    <t>Regularización de Reborde</t>
  </si>
  <si>
    <t xml:space="preserve">Todas las clases en niños con dientes en desiduo </t>
  </si>
  <si>
    <t xml:space="preserve">Raspado Y Alisado Radicular </t>
  </si>
  <si>
    <t xml:space="preserve">Retenedor Placa Hawley </t>
  </si>
  <si>
    <t>Enucleación de Quiste Radicular</t>
  </si>
  <si>
    <t xml:space="preserve">Sutura Labial Superior </t>
  </si>
  <si>
    <t xml:space="preserve">Carillas </t>
  </si>
  <si>
    <t xml:space="preserve">Reparación protésica </t>
  </si>
  <si>
    <t>Corona  Provisional PMMA</t>
  </si>
  <si>
    <t>Detartraje Supragingival</t>
  </si>
  <si>
    <t>Gingivoplastia (4 Dientes)</t>
  </si>
  <si>
    <t>Apertura de Ojal para diente retenido hacia palatino o lingual</t>
  </si>
  <si>
    <t>Servicios Odontológicos  y Centros de Servicios</t>
  </si>
  <si>
    <t xml:space="preserve">LISTADO DE PRECIOS SERVICIOS ODONTOLOGICOS </t>
  </si>
  <si>
    <t>Cementación De Perno Colado</t>
  </si>
  <si>
    <t xml:space="preserve">Encerado físico </t>
  </si>
  <si>
    <t>Parcial Acrílica de 1 pieza</t>
  </si>
  <si>
    <t>Parcial Acrílica de 2 piezas</t>
  </si>
  <si>
    <t>Parcial Acrílica de 3 piezas</t>
  </si>
  <si>
    <t>Parcial Acrílica de 4 piezas</t>
  </si>
  <si>
    <t>Parcial Acrílica de 5 piezas</t>
  </si>
  <si>
    <t>Parcial Acrílica de 6 piezas</t>
  </si>
  <si>
    <t>Parcial Acrílica de 7 piezas</t>
  </si>
  <si>
    <t>Parcial Acrílica de 8 piezas</t>
  </si>
  <si>
    <t>Parcial Acrílica de 9 piezas</t>
  </si>
  <si>
    <t>Parcial Acrílica de 10 piezas</t>
  </si>
  <si>
    <t>Parcial Acrílica de 11 piezas</t>
  </si>
  <si>
    <t>Parcial Acrílica de 12 piezas</t>
  </si>
  <si>
    <t>Prótesis Total con Ganchos Forjados</t>
  </si>
  <si>
    <t>Prótesis Total en Acrílico</t>
  </si>
  <si>
    <t>Prótesis Total Reforzada con Malla Metálica</t>
  </si>
  <si>
    <t>Puentes Maryland Porcelana Metal Cerámica</t>
  </si>
  <si>
    <t>Reparación para Prótesis Removible con gancho acrílico o forjado</t>
  </si>
  <si>
    <t>Restauración Carilla Cerámica (1 pieza)</t>
  </si>
  <si>
    <t>Restauración Carilla en Resina (1 pieza)</t>
  </si>
  <si>
    <t>Disyuntor hass con bandas (este proceso es poco común en el mercado)</t>
  </si>
  <si>
    <t>Hass con tornillo céntrico fijo a bandas</t>
  </si>
  <si>
    <t xml:space="preserve">Klant de Mordida (este proceso es poco común en el mercado)                            </t>
  </si>
  <si>
    <t xml:space="preserve">Plano de mordida fijo a bandas tubos simples  (Este tipo de proceso no es común en la mayoría de los centros) </t>
  </si>
  <si>
    <t>Reposición de 1 bracket</t>
  </si>
  <si>
    <t>Cirugía Resectiva</t>
  </si>
  <si>
    <t>Ferulización por unidad</t>
  </si>
  <si>
    <t>Frenectomía Labial Inferior</t>
  </si>
  <si>
    <t>Frenectomía Labial Superior</t>
  </si>
  <si>
    <t>Frenectomía Lingual</t>
  </si>
  <si>
    <t>Gingivectomía (1 Diente)</t>
  </si>
  <si>
    <t>Gingivectomía (6 Dientes)</t>
  </si>
  <si>
    <t>Atípica</t>
  </si>
  <si>
    <t>Inducción Al Cierre Apical (Mta)</t>
  </si>
  <si>
    <t>Pulpotomía (niños)</t>
  </si>
  <si>
    <t>Pulpectomía (adultos)</t>
  </si>
  <si>
    <t>Cirugía Apertura Ventana de Cadwell Luc Max Extracción de Cuerpo extraño del seno Maxilar</t>
  </si>
  <si>
    <t>Cirugía colgajo</t>
  </si>
  <si>
    <t>Cirugía diente por palatino</t>
  </si>
  <si>
    <t>Cirugía diente retenido por lingual</t>
  </si>
  <si>
    <t>Enucleación de Fribroma por Fricción</t>
  </si>
  <si>
    <t>Cirugía Endodóntica Por Diente</t>
  </si>
  <si>
    <t>Cirugía Simple (Extracción)</t>
  </si>
  <si>
    <t>Dientes residuos o Temporeros</t>
  </si>
  <si>
    <t>Radiografía Panorámica</t>
  </si>
  <si>
    <t>Lateral de Cráneo</t>
  </si>
  <si>
    <t>Calle Pedro Henríquez Ureña No. 73, PLAZA AURORA, Segundo Nivel, Santo Domingo, D.N.</t>
  </si>
  <si>
    <t>Cemetación Definitiva De Coronas Metal Cerámica</t>
  </si>
  <si>
    <t>Mantenedor de Espacio estético fijo a bandas.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</si>
</sst>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5" fontId="0" fillId="0" borderId="1" xfId="0" applyNumberForma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15" fontId="2" fillId="0" borderId="1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2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/>
    <xf numFmtId="4" fontId="0" fillId="4" borderId="2" xfId="0" applyNumberFormat="1" applyFill="1" applyBorder="1"/>
    <xf numFmtId="4" fontId="0" fillId="5" borderId="2" xfId="0" applyNumberFormat="1" applyFill="1" applyBorder="1"/>
    <xf numFmtId="4" fontId="7" fillId="0" borderId="2" xfId="0" applyNumberFormat="1" applyFont="1" applyBorder="1"/>
    <xf numFmtId="0" fontId="7" fillId="0" borderId="0" xfId="0" applyFont="1"/>
    <xf numFmtId="4" fontId="0" fillId="2" borderId="2" xfId="0" applyNumberFormat="1" applyFill="1" applyBorder="1"/>
    <xf numFmtId="0" fontId="0" fillId="2" borderId="0" xfId="0" applyFill="1"/>
    <xf numFmtId="0" fontId="7" fillId="4" borderId="0" xfId="0" applyFont="1" applyFill="1"/>
    <xf numFmtId="4" fontId="2" fillId="4" borderId="2" xfId="0" applyNumberFormat="1" applyFont="1" applyFill="1" applyBorder="1"/>
    <xf numFmtId="0" fontId="8" fillId="2" borderId="2" xfId="0" applyFont="1" applyFill="1" applyBorder="1"/>
    <xf numFmtId="9" fontId="8" fillId="2" borderId="2" xfId="0" applyNumberFormat="1" applyFont="1" applyFill="1" applyBorder="1"/>
    <xf numFmtId="164" fontId="8" fillId="2" borderId="2" xfId="0" applyNumberFormat="1" applyFont="1" applyFill="1" applyBorder="1"/>
    <xf numFmtId="4" fontId="8" fillId="2" borderId="2" xfId="0" applyNumberFormat="1" applyFont="1" applyFill="1" applyBorder="1"/>
    <xf numFmtId="9" fontId="8" fillId="2" borderId="2" xfId="1" applyFont="1" applyFill="1" applyBorder="1"/>
    <xf numFmtId="0" fontId="8" fillId="2" borderId="2" xfId="0" applyFont="1" applyFill="1" applyBorder="1" applyAlignment="1">
      <alignment wrapText="1"/>
    </xf>
    <xf numFmtId="4" fontId="8" fillId="2" borderId="2" xfId="0" applyNumberFormat="1" applyFont="1" applyFill="1" applyBorder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8" fillId="2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164" fontId="0" fillId="2" borderId="0" xfId="0" applyNumberFormat="1" applyFill="1"/>
    <xf numFmtId="164" fontId="6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9" fillId="2" borderId="0" xfId="0" applyFont="1" applyFill="1"/>
    <xf numFmtId="164" fontId="0" fillId="0" borderId="0" xfId="0" applyNumberFormat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2" fontId="8" fillId="0" borderId="0" xfId="0" applyNumberFormat="1" applyFont="1"/>
    <xf numFmtId="0" fontId="8" fillId="0" borderId="0" xfId="0" applyFont="1"/>
    <xf numFmtId="0" fontId="12" fillId="3" borderId="2" xfId="0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3" borderId="2" xfId="0" applyNumberFormat="1" applyFont="1" applyFill="1" applyBorder="1"/>
    <xf numFmtId="4" fontId="8" fillId="0" borderId="2" xfId="0" applyNumberFormat="1" applyFont="1" applyBorder="1"/>
    <xf numFmtId="9" fontId="8" fillId="0" borderId="2" xfId="1" applyFont="1" applyFill="1" applyBorder="1"/>
    <xf numFmtId="164" fontId="8" fillId="0" borderId="2" xfId="0" applyNumberFormat="1" applyFont="1" applyBorder="1"/>
    <xf numFmtId="0" fontId="8" fillId="0" borderId="2" xfId="0" applyFont="1" applyBorder="1"/>
    <xf numFmtId="4" fontId="0" fillId="2" borderId="0" xfId="0" applyNumberFormat="1" applyFill="1"/>
    <xf numFmtId="4" fontId="0" fillId="4" borderId="0" xfId="0" applyNumberFormat="1" applyFill="1"/>
    <xf numFmtId="0" fontId="0" fillId="4" borderId="0" xfId="0" applyFill="1"/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3" fillId="0" borderId="0" xfId="0" applyFont="1"/>
    <xf numFmtId="4" fontId="8" fillId="0" borderId="3" xfId="0" applyNumberFormat="1" applyFont="1" applyBorder="1"/>
    <xf numFmtId="164" fontId="8" fillId="0" borderId="3" xfId="0" applyNumberFormat="1" applyFont="1" applyBorder="1"/>
    <xf numFmtId="9" fontId="0" fillId="0" borderId="0" xfId="0" applyNumberFormat="1"/>
    <xf numFmtId="0" fontId="8" fillId="2" borderId="0" xfId="0" applyFont="1" applyFill="1" applyAlignment="1">
      <alignment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Fill="1" applyBorder="1"/>
    <xf numFmtId="4" fontId="8" fillId="0" borderId="2" xfId="0" applyNumberFormat="1" applyFont="1" applyFill="1" applyBorder="1"/>
    <xf numFmtId="164" fontId="8" fillId="0" borderId="2" xfId="0" applyNumberFormat="1" applyFont="1" applyFill="1" applyBorder="1"/>
    <xf numFmtId="9" fontId="8" fillId="0" borderId="2" xfId="0" applyNumberFormat="1" applyFont="1" applyFill="1" applyBorder="1"/>
    <xf numFmtId="0" fontId="8" fillId="0" borderId="0" xfId="0" applyFont="1" applyFill="1"/>
    <xf numFmtId="2" fontId="8" fillId="0" borderId="2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4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206</xdr:row>
      <xdr:rowOff>95251</xdr:rowOff>
    </xdr:from>
    <xdr:to>
      <xdr:col>0</xdr:col>
      <xdr:colOff>4466166</xdr:colOff>
      <xdr:row>211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01917A-3438-462D-9DD4-DDC701E6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51625501"/>
          <a:ext cx="4423833" cy="1100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1756833</xdr:colOff>
      <xdr:row>2</xdr:row>
      <xdr:rowOff>42333</xdr:rowOff>
    </xdr:from>
    <xdr:to>
      <xdr:col>2</xdr:col>
      <xdr:colOff>306916</xdr:colOff>
      <xdr:row>7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2DE348-ECE8-429F-90A1-D962A5AB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833" y="423333"/>
          <a:ext cx="4423833" cy="1100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7:Q218"/>
  <sheetViews>
    <sheetView showGridLines="0" tabSelected="1" zoomScale="90" zoomScaleNormal="90" workbookViewId="0">
      <selection activeCell="T12" sqref="T12"/>
    </sheetView>
  </sheetViews>
  <sheetFormatPr baseColWidth="10" defaultColWidth="11.42578125" defaultRowHeight="15" x14ac:dyDescent="0.25"/>
  <cols>
    <col min="1" max="1" width="69.7109375" customWidth="1"/>
    <col min="2" max="2" width="18.42578125" customWidth="1"/>
    <col min="3" max="3" width="20.85546875" customWidth="1"/>
    <col min="4" max="4" width="22.5703125" customWidth="1"/>
    <col min="5" max="5" width="16" hidden="1" customWidth="1"/>
    <col min="6" max="7" width="15.85546875" hidden="1" customWidth="1"/>
    <col min="8" max="8" width="21.85546875" hidden="1" customWidth="1"/>
    <col min="9" max="9" width="14.28515625" hidden="1" customWidth="1"/>
    <col min="10" max="10" width="17" hidden="1" customWidth="1"/>
    <col min="11" max="14" width="11.42578125" hidden="1" customWidth="1"/>
  </cols>
  <sheetData>
    <row r="7" spans="1:10" x14ac:dyDescent="0.25">
      <c r="D7" t="s">
        <v>37</v>
      </c>
    </row>
    <row r="9" spans="1:10" ht="57" customHeight="1" x14ac:dyDescent="0.25">
      <c r="A9" s="58" t="s">
        <v>165</v>
      </c>
      <c r="B9" s="58"/>
      <c r="C9" s="58"/>
      <c r="D9" s="58"/>
    </row>
    <row r="10" spans="1:10" ht="32.25" customHeight="1" x14ac:dyDescent="0.25">
      <c r="A10" s="59" t="s">
        <v>214</v>
      </c>
      <c r="B10" s="59"/>
      <c r="C10" s="59"/>
      <c r="D10" s="59"/>
    </row>
    <row r="11" spans="1:10" ht="18.75" x14ac:dyDescent="0.25">
      <c r="A11" s="70" t="s">
        <v>34</v>
      </c>
      <c r="B11" s="70"/>
      <c r="C11" s="70"/>
      <c r="D11" s="70"/>
    </row>
    <row r="12" spans="1:10" x14ac:dyDescent="0.25">
      <c r="A12" s="28"/>
    </row>
    <row r="13" spans="1:10" ht="36" x14ac:dyDescent="0.55000000000000004">
      <c r="A13" s="57" t="s">
        <v>166</v>
      </c>
      <c r="B13" s="57"/>
      <c r="C13" s="57"/>
      <c r="D13" s="57"/>
    </row>
    <row r="14" spans="1:10" x14ac:dyDescent="0.25">
      <c r="B14" s="3"/>
      <c r="C14" s="4" t="s">
        <v>36</v>
      </c>
      <c r="D14" s="5">
        <v>45579</v>
      </c>
    </row>
    <row r="15" spans="1:10" x14ac:dyDescent="0.25">
      <c r="C15" s="1"/>
      <c r="D15" s="2"/>
    </row>
    <row r="16" spans="1:10" ht="57.75" customHeight="1" x14ac:dyDescent="0.25">
      <c r="A16" s="50" t="s">
        <v>35</v>
      </c>
      <c r="B16" s="51" t="s">
        <v>0</v>
      </c>
      <c r="C16" s="50" t="s">
        <v>1</v>
      </c>
      <c r="D16" s="51" t="s">
        <v>2</v>
      </c>
      <c r="F16" s="6" t="s">
        <v>55</v>
      </c>
      <c r="G16" s="6" t="s">
        <v>56</v>
      </c>
      <c r="H16" s="6" t="s">
        <v>58</v>
      </c>
      <c r="I16" s="6" t="s">
        <v>57</v>
      </c>
      <c r="J16" s="8" t="s">
        <v>2</v>
      </c>
    </row>
    <row r="17" spans="1:17" ht="19.899999999999999" customHeight="1" x14ac:dyDescent="0.3">
      <c r="A17" s="60" t="s">
        <v>167</v>
      </c>
      <c r="B17" s="61">
        <v>2000</v>
      </c>
      <c r="C17" s="44">
        <v>0.5</v>
      </c>
      <c r="D17" s="62">
        <f>B17*0.5</f>
        <v>1000</v>
      </c>
      <c r="F17" s="7">
        <v>2000</v>
      </c>
      <c r="G17" s="7">
        <f>F17*1.18</f>
        <v>2360</v>
      </c>
      <c r="H17" s="7">
        <f>(G17*2)+(G17*2*0.3)</f>
        <v>6136</v>
      </c>
      <c r="I17" s="7">
        <v>8000</v>
      </c>
      <c r="J17" s="7">
        <f>I17*0.5</f>
        <v>4000</v>
      </c>
      <c r="K17" s="3" t="s">
        <v>70</v>
      </c>
    </row>
    <row r="18" spans="1:17" ht="19.899999999999999" customHeight="1" x14ac:dyDescent="0.3">
      <c r="A18" s="60" t="s">
        <v>215</v>
      </c>
      <c r="B18" s="61">
        <v>2000</v>
      </c>
      <c r="C18" s="44">
        <v>0.5</v>
      </c>
      <c r="D18" s="62">
        <f>B18*0.5</f>
        <v>1000</v>
      </c>
      <c r="F18" s="7"/>
      <c r="G18" s="7"/>
      <c r="H18" s="7"/>
      <c r="I18" s="7"/>
      <c r="J18" s="7"/>
      <c r="K18" s="3"/>
    </row>
    <row r="19" spans="1:17" ht="19.899999999999999" customHeight="1" x14ac:dyDescent="0.3">
      <c r="A19" s="60" t="s">
        <v>50</v>
      </c>
      <c r="B19" s="61">
        <v>700</v>
      </c>
      <c r="C19" s="63">
        <v>0.5</v>
      </c>
      <c r="D19" s="62">
        <f t="shared" ref="D19:D25" si="0">+B19*0.5</f>
        <v>350</v>
      </c>
      <c r="F19" s="7">
        <v>250</v>
      </c>
      <c r="G19" s="7">
        <f t="shared" ref="G19:G89" si="1">F19*1.18</f>
        <v>295</v>
      </c>
      <c r="H19" s="7">
        <f t="shared" ref="H19:H89" si="2">(G19*2)+(G19*2*0.3)</f>
        <v>767</v>
      </c>
      <c r="I19" s="7">
        <v>800</v>
      </c>
      <c r="J19" s="7">
        <f t="shared" ref="J19:J89" si="3">I19*0.5</f>
        <v>400</v>
      </c>
      <c r="K19" s="3" t="s">
        <v>70</v>
      </c>
    </row>
    <row r="20" spans="1:17" ht="19.899999999999999" customHeight="1" x14ac:dyDescent="0.3">
      <c r="A20" s="60" t="s">
        <v>161</v>
      </c>
      <c r="B20" s="61">
        <v>4000</v>
      </c>
      <c r="C20" s="63">
        <v>0.5</v>
      </c>
      <c r="D20" s="62">
        <v>2000</v>
      </c>
      <c r="F20" s="7"/>
      <c r="G20" s="7"/>
      <c r="H20" s="7"/>
      <c r="I20" s="7"/>
      <c r="J20" s="7"/>
      <c r="K20" s="3"/>
    </row>
    <row r="21" spans="1:17" ht="19.899999999999999" customHeight="1" x14ac:dyDescent="0.3">
      <c r="A21" s="60" t="s">
        <v>4</v>
      </c>
      <c r="B21" s="61">
        <v>10500</v>
      </c>
      <c r="C21" s="63">
        <v>0.5</v>
      </c>
      <c r="D21" s="62">
        <f t="shared" si="0"/>
        <v>5250</v>
      </c>
      <c r="F21" s="7"/>
      <c r="G21" s="7"/>
      <c r="H21" s="7"/>
      <c r="I21" s="7"/>
      <c r="J21" s="7"/>
      <c r="K21" s="3"/>
    </row>
    <row r="22" spans="1:17" ht="19.899999999999999" customHeight="1" x14ac:dyDescent="0.3">
      <c r="A22" s="60" t="s">
        <v>49</v>
      </c>
      <c r="B22" s="61">
        <v>12000</v>
      </c>
      <c r="C22" s="63">
        <v>0.5</v>
      </c>
      <c r="D22" s="62">
        <f t="shared" si="0"/>
        <v>6000</v>
      </c>
      <c r="F22" s="7">
        <v>2400</v>
      </c>
      <c r="G22" s="7">
        <f t="shared" si="1"/>
        <v>2832</v>
      </c>
      <c r="H22" s="7">
        <f t="shared" si="2"/>
        <v>7363.2</v>
      </c>
      <c r="I22" s="7">
        <v>7400</v>
      </c>
      <c r="J22" s="7">
        <f t="shared" si="3"/>
        <v>3700</v>
      </c>
    </row>
    <row r="23" spans="1:17" ht="19.899999999999999" customHeight="1" x14ac:dyDescent="0.3">
      <c r="A23" s="60" t="s">
        <v>101</v>
      </c>
      <c r="B23" s="61">
        <v>21900</v>
      </c>
      <c r="C23" s="44">
        <v>0.5</v>
      </c>
      <c r="D23" s="62">
        <f t="shared" si="0"/>
        <v>10950</v>
      </c>
      <c r="E23" s="13" t="s">
        <v>61</v>
      </c>
      <c r="F23" s="12">
        <v>1700</v>
      </c>
      <c r="G23" s="12">
        <f t="shared" si="1"/>
        <v>2006</v>
      </c>
      <c r="H23" s="12">
        <f t="shared" si="2"/>
        <v>5215.6000000000004</v>
      </c>
      <c r="I23" s="12">
        <v>5200</v>
      </c>
      <c r="J23" s="12">
        <f t="shared" si="3"/>
        <v>2600</v>
      </c>
    </row>
    <row r="24" spans="1:17" ht="19.899999999999999" customHeight="1" x14ac:dyDescent="0.3">
      <c r="A24" s="60" t="s">
        <v>9</v>
      </c>
      <c r="B24" s="61">
        <v>3000</v>
      </c>
      <c r="C24" s="63">
        <v>0.5</v>
      </c>
      <c r="D24" s="62">
        <f t="shared" si="0"/>
        <v>1500</v>
      </c>
      <c r="F24" s="7">
        <v>2200</v>
      </c>
      <c r="G24" s="7">
        <f t="shared" si="1"/>
        <v>2596</v>
      </c>
      <c r="H24" s="7">
        <f t="shared" si="2"/>
        <v>6749.6</v>
      </c>
      <c r="I24" s="7">
        <v>6800</v>
      </c>
      <c r="J24" s="7">
        <f t="shared" si="3"/>
        <v>3400</v>
      </c>
      <c r="K24" s="3" t="s">
        <v>70</v>
      </c>
    </row>
    <row r="25" spans="1:17" ht="19.899999999999999" customHeight="1" x14ac:dyDescent="0.3">
      <c r="A25" s="60" t="s">
        <v>83</v>
      </c>
      <c r="B25" s="61">
        <v>1500</v>
      </c>
      <c r="C25" s="63">
        <v>0.5</v>
      </c>
      <c r="D25" s="62">
        <f t="shared" si="0"/>
        <v>750</v>
      </c>
      <c r="F25" s="7">
        <v>250</v>
      </c>
      <c r="G25" s="7">
        <f t="shared" si="1"/>
        <v>295</v>
      </c>
      <c r="H25" s="7">
        <f t="shared" si="2"/>
        <v>767</v>
      </c>
      <c r="I25" s="7">
        <v>800</v>
      </c>
      <c r="J25" s="7">
        <f t="shared" si="3"/>
        <v>400</v>
      </c>
    </row>
    <row r="26" spans="1:17" ht="19.899999999999999" customHeight="1" x14ac:dyDescent="0.3">
      <c r="A26" s="60" t="s">
        <v>72</v>
      </c>
      <c r="B26" s="61">
        <v>5700</v>
      </c>
      <c r="C26" s="63">
        <v>0.5</v>
      </c>
      <c r="D26" s="62">
        <f>B26*C26</f>
        <v>2850</v>
      </c>
      <c r="F26" s="10">
        <f>1000+300</f>
        <v>1300</v>
      </c>
      <c r="G26" s="7">
        <f t="shared" si="1"/>
        <v>1534</v>
      </c>
      <c r="H26" s="7">
        <f t="shared" si="2"/>
        <v>3988.4</v>
      </c>
      <c r="I26" s="7">
        <v>4000</v>
      </c>
      <c r="J26" s="7">
        <f t="shared" si="3"/>
        <v>2000</v>
      </c>
      <c r="K26" s="3" t="s">
        <v>59</v>
      </c>
    </row>
    <row r="27" spans="1:17" ht="19.899999999999999" customHeight="1" x14ac:dyDescent="0.3">
      <c r="A27" s="60" t="s">
        <v>3</v>
      </c>
      <c r="B27" s="61">
        <v>8500</v>
      </c>
      <c r="C27" s="63">
        <v>0.5</v>
      </c>
      <c r="D27" s="62">
        <f>+B27*0.5</f>
        <v>4250</v>
      </c>
      <c r="F27" s="10">
        <f>1000+300</f>
        <v>1300</v>
      </c>
      <c r="G27" s="7">
        <f t="shared" si="1"/>
        <v>1534</v>
      </c>
      <c r="H27" s="7">
        <f t="shared" si="2"/>
        <v>3988.4</v>
      </c>
      <c r="I27" s="7">
        <v>4000</v>
      </c>
      <c r="J27" s="7">
        <f t="shared" si="3"/>
        <v>2000</v>
      </c>
      <c r="K27" s="3" t="s">
        <v>59</v>
      </c>
    </row>
    <row r="28" spans="1:17" ht="19.899999999999999" customHeight="1" x14ac:dyDescent="0.3">
      <c r="A28" s="60" t="s">
        <v>168</v>
      </c>
      <c r="B28" s="61">
        <v>1800</v>
      </c>
      <c r="C28" s="63">
        <v>0.5</v>
      </c>
      <c r="D28" s="62">
        <f>+B28*0.5</f>
        <v>900</v>
      </c>
      <c r="F28" s="10"/>
      <c r="G28" s="7"/>
      <c r="H28" s="7"/>
      <c r="I28" s="7"/>
      <c r="J28" s="7"/>
      <c r="K28" s="3"/>
    </row>
    <row r="29" spans="1:17" ht="19.899999999999999" customHeight="1" x14ac:dyDescent="0.3">
      <c r="A29" s="60" t="s">
        <v>169</v>
      </c>
      <c r="B29" s="61">
        <v>6000</v>
      </c>
      <c r="C29" s="63">
        <v>0.5</v>
      </c>
      <c r="D29" s="62">
        <f>B29*0.5</f>
        <v>3000</v>
      </c>
      <c r="F29" s="9">
        <f>1600+300</f>
        <v>1900</v>
      </c>
      <c r="G29" s="7">
        <f t="shared" si="1"/>
        <v>2242</v>
      </c>
      <c r="H29" s="7">
        <f t="shared" si="2"/>
        <v>5829.2</v>
      </c>
      <c r="I29" s="7">
        <v>6000</v>
      </c>
      <c r="J29" s="7">
        <f t="shared" si="3"/>
        <v>3000</v>
      </c>
      <c r="K29" s="3" t="s">
        <v>59</v>
      </c>
    </row>
    <row r="30" spans="1:17" ht="19.899999999999999" customHeight="1" x14ac:dyDescent="0.3">
      <c r="A30" s="60" t="s">
        <v>170</v>
      </c>
      <c r="B30" s="61">
        <v>6500</v>
      </c>
      <c r="C30" s="63">
        <v>0.5</v>
      </c>
      <c r="D30" s="62">
        <f>B30*0.5</f>
        <v>3250</v>
      </c>
      <c r="F30" s="11">
        <f t="shared" ref="F30:F35" si="4">1800+300</f>
        <v>2100</v>
      </c>
      <c r="G30" s="7">
        <f t="shared" si="1"/>
        <v>2478</v>
      </c>
      <c r="H30" s="7">
        <f t="shared" si="2"/>
        <v>6442.8</v>
      </c>
      <c r="I30" s="7">
        <v>6500</v>
      </c>
      <c r="J30" s="7">
        <f t="shared" si="3"/>
        <v>3250</v>
      </c>
      <c r="K30" s="3" t="s">
        <v>59</v>
      </c>
      <c r="Q30" s="34"/>
    </row>
    <row r="31" spans="1:17" ht="19.899999999999999" customHeight="1" x14ac:dyDescent="0.3">
      <c r="A31" s="60" t="s">
        <v>171</v>
      </c>
      <c r="B31" s="61">
        <v>7000</v>
      </c>
      <c r="C31" s="63">
        <v>0.5</v>
      </c>
      <c r="D31" s="62">
        <f t="shared" ref="D31:D61" si="5">+B31*0.5</f>
        <v>3500</v>
      </c>
      <c r="F31" s="11">
        <f t="shared" si="4"/>
        <v>2100</v>
      </c>
      <c r="G31" s="7">
        <f t="shared" si="1"/>
        <v>2478</v>
      </c>
      <c r="H31" s="7">
        <f t="shared" si="2"/>
        <v>6442.8</v>
      </c>
      <c r="I31" s="7">
        <v>6500</v>
      </c>
      <c r="J31" s="7">
        <f t="shared" si="3"/>
        <v>3250</v>
      </c>
      <c r="K31" s="3" t="s">
        <v>59</v>
      </c>
    </row>
    <row r="32" spans="1:17" ht="19.899999999999999" customHeight="1" x14ac:dyDescent="0.3">
      <c r="A32" s="60" t="s">
        <v>172</v>
      </c>
      <c r="B32" s="61">
        <v>7400</v>
      </c>
      <c r="C32" s="63">
        <v>0.5</v>
      </c>
      <c r="D32" s="62">
        <f t="shared" si="5"/>
        <v>3700</v>
      </c>
      <c r="F32" s="11">
        <f t="shared" si="4"/>
        <v>2100</v>
      </c>
      <c r="G32" s="7">
        <f t="shared" si="1"/>
        <v>2478</v>
      </c>
      <c r="H32" s="7">
        <f t="shared" si="2"/>
        <v>6442.8</v>
      </c>
      <c r="I32" s="7">
        <v>6500</v>
      </c>
      <c r="J32" s="7">
        <f t="shared" si="3"/>
        <v>3250</v>
      </c>
      <c r="K32" s="3" t="s">
        <v>59</v>
      </c>
    </row>
    <row r="33" spans="1:11" ht="19.899999999999999" customHeight="1" x14ac:dyDescent="0.3">
      <c r="A33" s="60" t="s">
        <v>173</v>
      </c>
      <c r="B33" s="61">
        <v>8000</v>
      </c>
      <c r="C33" s="63">
        <v>0.5</v>
      </c>
      <c r="D33" s="62">
        <f t="shared" si="5"/>
        <v>4000</v>
      </c>
      <c r="F33" s="11">
        <f t="shared" si="4"/>
        <v>2100</v>
      </c>
      <c r="G33" s="7">
        <f t="shared" si="1"/>
        <v>2478</v>
      </c>
      <c r="H33" s="7">
        <f t="shared" si="2"/>
        <v>6442.8</v>
      </c>
      <c r="I33" s="7">
        <v>6500</v>
      </c>
      <c r="J33" s="7">
        <f t="shared" si="3"/>
        <v>3250</v>
      </c>
      <c r="K33" s="3" t="s">
        <v>59</v>
      </c>
    </row>
    <row r="34" spans="1:11" ht="19.899999999999999" customHeight="1" x14ac:dyDescent="0.3">
      <c r="A34" s="60" t="s">
        <v>174</v>
      </c>
      <c r="B34" s="61">
        <v>8500</v>
      </c>
      <c r="C34" s="63">
        <v>0.5</v>
      </c>
      <c r="D34" s="62">
        <f t="shared" si="5"/>
        <v>4250</v>
      </c>
      <c r="F34" s="11">
        <f t="shared" si="4"/>
        <v>2100</v>
      </c>
      <c r="G34" s="7">
        <f t="shared" si="1"/>
        <v>2478</v>
      </c>
      <c r="H34" s="7">
        <f t="shared" si="2"/>
        <v>6442.8</v>
      </c>
      <c r="I34" s="7">
        <v>6500</v>
      </c>
      <c r="J34" s="7">
        <f t="shared" si="3"/>
        <v>3250</v>
      </c>
      <c r="K34" s="3" t="s">
        <v>59</v>
      </c>
    </row>
    <row r="35" spans="1:11" ht="19.899999999999999" customHeight="1" x14ac:dyDescent="0.3">
      <c r="A35" s="60" t="s">
        <v>175</v>
      </c>
      <c r="B35" s="61">
        <v>9600</v>
      </c>
      <c r="C35" s="63">
        <v>0.5</v>
      </c>
      <c r="D35" s="62">
        <f t="shared" si="5"/>
        <v>4800</v>
      </c>
      <c r="F35" s="11">
        <f t="shared" si="4"/>
        <v>2100</v>
      </c>
      <c r="G35" s="7">
        <f t="shared" si="1"/>
        <v>2478</v>
      </c>
      <c r="H35" s="7">
        <f t="shared" si="2"/>
        <v>6442.8</v>
      </c>
      <c r="I35" s="7">
        <v>6500</v>
      </c>
      <c r="J35" s="7">
        <f t="shared" si="3"/>
        <v>3250</v>
      </c>
      <c r="K35" s="3" t="s">
        <v>59</v>
      </c>
    </row>
    <row r="36" spans="1:11" ht="19.899999999999999" customHeight="1" x14ac:dyDescent="0.3">
      <c r="A36" s="64" t="s">
        <v>176</v>
      </c>
      <c r="B36" s="61">
        <v>10250</v>
      </c>
      <c r="C36" s="63">
        <v>0.5</v>
      </c>
      <c r="D36" s="62">
        <f t="shared" si="5"/>
        <v>5125</v>
      </c>
      <c r="F36" s="11"/>
      <c r="G36" s="7"/>
      <c r="H36" s="7"/>
      <c r="I36" s="7"/>
      <c r="J36" s="7"/>
      <c r="K36" s="3"/>
    </row>
    <row r="37" spans="1:11" ht="19.899999999999999" customHeight="1" x14ac:dyDescent="0.3">
      <c r="A37" s="64" t="s">
        <v>177</v>
      </c>
      <c r="B37" s="61">
        <v>10600</v>
      </c>
      <c r="C37" s="63">
        <v>0.5</v>
      </c>
      <c r="D37" s="62">
        <f t="shared" si="5"/>
        <v>5300</v>
      </c>
      <c r="F37" s="11"/>
      <c r="G37" s="7"/>
      <c r="H37" s="7"/>
      <c r="I37" s="7"/>
      <c r="J37" s="7"/>
      <c r="K37" s="3"/>
    </row>
    <row r="38" spans="1:11" ht="19.899999999999999" customHeight="1" x14ac:dyDescent="0.3">
      <c r="A38" s="60" t="s">
        <v>178</v>
      </c>
      <c r="B38" s="61">
        <v>11300</v>
      </c>
      <c r="C38" s="63">
        <v>0.5</v>
      </c>
      <c r="D38" s="62">
        <f>+B38*0.5</f>
        <v>5650</v>
      </c>
      <c r="F38" s="11"/>
      <c r="G38" s="7"/>
      <c r="H38" s="7"/>
      <c r="I38" s="7"/>
      <c r="J38" s="7"/>
      <c r="K38" s="3"/>
    </row>
    <row r="39" spans="1:11" ht="19.899999999999999" customHeight="1" x14ac:dyDescent="0.3">
      <c r="A39" s="60" t="s">
        <v>179</v>
      </c>
      <c r="B39" s="61">
        <v>11500</v>
      </c>
      <c r="C39" s="63">
        <v>0.5</v>
      </c>
      <c r="D39" s="62">
        <f>+B39*0.5</f>
        <v>5750</v>
      </c>
      <c r="F39" s="11"/>
      <c r="G39" s="7"/>
      <c r="H39" s="7"/>
      <c r="I39" s="7"/>
      <c r="J39" s="7"/>
      <c r="K39" s="3"/>
    </row>
    <row r="40" spans="1:11" ht="19.899999999999999" customHeight="1" x14ac:dyDescent="0.3">
      <c r="A40" s="60" t="s">
        <v>180</v>
      </c>
      <c r="B40" s="61">
        <v>12000</v>
      </c>
      <c r="C40" s="63">
        <v>0.5</v>
      </c>
      <c r="D40" s="62">
        <f>+B40*0.5</f>
        <v>6000</v>
      </c>
      <c r="F40" s="11"/>
      <c r="G40" s="7"/>
      <c r="H40" s="7"/>
      <c r="I40" s="7"/>
      <c r="J40" s="7"/>
      <c r="K40" s="3"/>
    </row>
    <row r="41" spans="1:11" ht="19.899999999999999" customHeight="1" x14ac:dyDescent="0.3">
      <c r="A41" s="60" t="s">
        <v>133</v>
      </c>
      <c r="B41" s="61">
        <v>7000</v>
      </c>
      <c r="C41" s="63">
        <v>0.5</v>
      </c>
      <c r="D41" s="62">
        <f t="shared" si="5"/>
        <v>3500</v>
      </c>
      <c r="F41" s="7">
        <f>2200+300</f>
        <v>2500</v>
      </c>
      <c r="G41" s="7">
        <f t="shared" si="1"/>
        <v>2950</v>
      </c>
      <c r="H41" s="7">
        <f t="shared" si="2"/>
        <v>7670</v>
      </c>
      <c r="I41" s="7">
        <v>6800</v>
      </c>
      <c r="J41" s="7">
        <f t="shared" si="3"/>
        <v>3400</v>
      </c>
    </row>
    <row r="42" spans="1:11" ht="19.899999999999999" customHeight="1" x14ac:dyDescent="0.3">
      <c r="A42" s="60" t="s">
        <v>134</v>
      </c>
      <c r="B42" s="61">
        <v>10000</v>
      </c>
      <c r="C42" s="63">
        <v>0.5</v>
      </c>
      <c r="D42" s="62">
        <f t="shared" si="5"/>
        <v>5000</v>
      </c>
      <c r="E42" s="13" t="s">
        <v>61</v>
      </c>
      <c r="F42" s="7" t="s">
        <v>60</v>
      </c>
      <c r="G42" s="7" t="e">
        <f t="shared" si="1"/>
        <v>#VALUE!</v>
      </c>
      <c r="H42" s="7" t="e">
        <f t="shared" si="2"/>
        <v>#VALUE!</v>
      </c>
      <c r="I42" s="7"/>
      <c r="J42" s="7">
        <f t="shared" si="3"/>
        <v>0</v>
      </c>
    </row>
    <row r="43" spans="1:11" ht="19.899999999999999" customHeight="1" x14ac:dyDescent="0.3">
      <c r="A43" s="60" t="s">
        <v>5</v>
      </c>
      <c r="B43" s="61">
        <v>1500</v>
      </c>
      <c r="C43" s="63">
        <v>0.5</v>
      </c>
      <c r="D43" s="62">
        <f t="shared" si="5"/>
        <v>750</v>
      </c>
      <c r="E43" s="16" t="s">
        <v>61</v>
      </c>
      <c r="F43" s="10">
        <v>2300</v>
      </c>
      <c r="G43" s="10">
        <f t="shared" si="1"/>
        <v>2714</v>
      </c>
      <c r="H43" s="10">
        <f t="shared" si="2"/>
        <v>7056.4</v>
      </c>
      <c r="I43" s="10">
        <v>8000</v>
      </c>
      <c r="J43" s="10">
        <f t="shared" si="3"/>
        <v>4000</v>
      </c>
      <c r="K43" s="3" t="s">
        <v>70</v>
      </c>
    </row>
    <row r="44" spans="1:11" ht="19.899999999999999" customHeight="1" x14ac:dyDescent="0.3">
      <c r="A44" s="60" t="s">
        <v>128</v>
      </c>
      <c r="B44" s="61">
        <v>6000</v>
      </c>
      <c r="C44" s="63">
        <v>0.5</v>
      </c>
      <c r="D44" s="62">
        <f t="shared" si="5"/>
        <v>3000</v>
      </c>
      <c r="E44" s="16" t="s">
        <v>61</v>
      </c>
      <c r="F44" s="10">
        <v>3000</v>
      </c>
      <c r="G44" s="10">
        <f t="shared" si="1"/>
        <v>3540</v>
      </c>
      <c r="H44" s="10">
        <f t="shared" si="2"/>
        <v>9204</v>
      </c>
      <c r="I44" s="10">
        <v>9200</v>
      </c>
      <c r="J44" s="10">
        <f t="shared" si="3"/>
        <v>4600</v>
      </c>
      <c r="K44" s="3" t="s">
        <v>70</v>
      </c>
    </row>
    <row r="45" spans="1:11" ht="19.899999999999999" customHeight="1" x14ac:dyDescent="0.3">
      <c r="A45" s="65" t="s">
        <v>181</v>
      </c>
      <c r="B45" s="61">
        <v>17500</v>
      </c>
      <c r="C45" s="63">
        <v>0.5</v>
      </c>
      <c r="D45" s="62">
        <f t="shared" si="5"/>
        <v>8750</v>
      </c>
      <c r="E45" s="16" t="s">
        <v>61</v>
      </c>
      <c r="F45" s="10">
        <v>4300</v>
      </c>
      <c r="G45" s="10">
        <f t="shared" si="1"/>
        <v>5074</v>
      </c>
      <c r="H45" s="10">
        <f t="shared" si="2"/>
        <v>13192.4</v>
      </c>
      <c r="I45" s="10">
        <v>13500</v>
      </c>
      <c r="J45" s="10">
        <f t="shared" si="3"/>
        <v>6750</v>
      </c>
      <c r="K45" s="3" t="s">
        <v>70</v>
      </c>
    </row>
    <row r="46" spans="1:11" ht="19.899999999999999" customHeight="1" x14ac:dyDescent="0.3">
      <c r="A46" s="60" t="s">
        <v>182</v>
      </c>
      <c r="B46" s="61">
        <v>20000</v>
      </c>
      <c r="C46" s="63">
        <v>0.5</v>
      </c>
      <c r="D46" s="62">
        <f t="shared" si="5"/>
        <v>10000</v>
      </c>
      <c r="E46" s="16" t="s">
        <v>61</v>
      </c>
      <c r="F46" s="10">
        <v>5000</v>
      </c>
      <c r="G46" s="10">
        <f t="shared" si="1"/>
        <v>5900</v>
      </c>
      <c r="H46" s="10">
        <f t="shared" si="2"/>
        <v>15340</v>
      </c>
      <c r="I46" s="10">
        <v>15400</v>
      </c>
      <c r="J46" s="10">
        <f t="shared" si="3"/>
        <v>7700</v>
      </c>
      <c r="K46" s="3" t="s">
        <v>70</v>
      </c>
    </row>
    <row r="47" spans="1:11" ht="19.899999999999999" customHeight="1" x14ac:dyDescent="0.3">
      <c r="A47" s="60" t="s">
        <v>183</v>
      </c>
      <c r="B47" s="61">
        <v>30000</v>
      </c>
      <c r="C47" s="63">
        <v>0.5</v>
      </c>
      <c r="D47" s="62">
        <f t="shared" si="5"/>
        <v>15000</v>
      </c>
      <c r="E47" s="16" t="s">
        <v>61</v>
      </c>
      <c r="F47" s="10">
        <f>5000+2200</f>
        <v>7200</v>
      </c>
      <c r="G47" s="10">
        <f t="shared" si="1"/>
        <v>8496</v>
      </c>
      <c r="H47" s="10">
        <f>(G47*2)+(G47*2*0.3)</f>
        <v>22089.599999999999</v>
      </c>
      <c r="I47" s="17">
        <v>17000</v>
      </c>
      <c r="J47" s="10">
        <f t="shared" si="3"/>
        <v>8500</v>
      </c>
      <c r="K47" s="3" t="s">
        <v>70</v>
      </c>
    </row>
    <row r="48" spans="1:11" ht="19.899999999999999" customHeight="1" x14ac:dyDescent="0.3">
      <c r="A48" s="60" t="s">
        <v>135</v>
      </c>
      <c r="B48" s="61">
        <v>13800</v>
      </c>
      <c r="C48" s="63">
        <v>0.5</v>
      </c>
      <c r="D48" s="62">
        <f t="shared" si="5"/>
        <v>6900</v>
      </c>
      <c r="E48" s="16" t="s">
        <v>37</v>
      </c>
      <c r="F48" s="10">
        <v>500</v>
      </c>
      <c r="G48" s="10">
        <f t="shared" si="1"/>
        <v>590</v>
      </c>
      <c r="H48" s="10">
        <f t="shared" si="2"/>
        <v>1534</v>
      </c>
      <c r="I48" s="17">
        <v>3000</v>
      </c>
      <c r="J48" s="10">
        <f t="shared" si="3"/>
        <v>1500</v>
      </c>
      <c r="K48" s="3" t="s">
        <v>70</v>
      </c>
    </row>
    <row r="49" spans="1:13" ht="19.899999999999999" customHeight="1" x14ac:dyDescent="0.3">
      <c r="A49" s="60" t="s">
        <v>184</v>
      </c>
      <c r="B49" s="61">
        <v>30000</v>
      </c>
      <c r="C49" s="63">
        <v>0.5</v>
      </c>
      <c r="D49" s="62">
        <f t="shared" si="5"/>
        <v>15000</v>
      </c>
      <c r="E49" s="16" t="s">
        <v>62</v>
      </c>
      <c r="F49" s="10">
        <v>440</v>
      </c>
      <c r="G49" s="10">
        <f t="shared" si="1"/>
        <v>519.19999999999993</v>
      </c>
      <c r="H49" s="10">
        <f t="shared" si="2"/>
        <v>1349.9199999999998</v>
      </c>
      <c r="I49" s="17">
        <v>4000</v>
      </c>
      <c r="J49" s="10">
        <f t="shared" si="3"/>
        <v>2000</v>
      </c>
      <c r="K49" s="3" t="s">
        <v>70</v>
      </c>
    </row>
    <row r="50" spans="1:13" ht="19.899999999999999" customHeight="1" x14ac:dyDescent="0.3">
      <c r="A50" s="60" t="s">
        <v>71</v>
      </c>
      <c r="B50" s="61">
        <v>12000</v>
      </c>
      <c r="C50" s="63">
        <v>0.5</v>
      </c>
      <c r="D50" s="62">
        <f t="shared" si="5"/>
        <v>6000</v>
      </c>
      <c r="E50" s="13" t="s">
        <v>61</v>
      </c>
      <c r="F50" s="7">
        <v>4500</v>
      </c>
      <c r="G50" s="7">
        <f t="shared" si="1"/>
        <v>5310</v>
      </c>
      <c r="H50" s="7">
        <f t="shared" si="2"/>
        <v>13806</v>
      </c>
      <c r="I50" s="7">
        <v>13800</v>
      </c>
      <c r="J50" s="7">
        <f t="shared" si="3"/>
        <v>6900</v>
      </c>
    </row>
    <row r="51" spans="1:13" ht="19.899999999999999" customHeight="1" x14ac:dyDescent="0.3">
      <c r="A51" s="60" t="s">
        <v>84</v>
      </c>
      <c r="B51" s="61">
        <v>2800</v>
      </c>
      <c r="C51" s="63">
        <v>0.5</v>
      </c>
      <c r="D51" s="62">
        <f t="shared" si="5"/>
        <v>1400</v>
      </c>
      <c r="E51" s="13" t="s">
        <v>37</v>
      </c>
      <c r="F51" s="7">
        <v>2300</v>
      </c>
      <c r="G51" s="7">
        <f t="shared" si="1"/>
        <v>2714</v>
      </c>
      <c r="H51" s="7">
        <f t="shared" si="2"/>
        <v>7056.4</v>
      </c>
      <c r="I51" s="7">
        <v>7100</v>
      </c>
      <c r="J51" s="7">
        <f t="shared" si="3"/>
        <v>3550</v>
      </c>
    </row>
    <row r="52" spans="1:13" ht="19.899999999999999" customHeight="1" x14ac:dyDescent="0.3">
      <c r="A52" s="60" t="s">
        <v>160</v>
      </c>
      <c r="B52" s="61">
        <v>3000</v>
      </c>
      <c r="C52" s="63">
        <v>0.5</v>
      </c>
      <c r="D52" s="62">
        <f t="shared" si="5"/>
        <v>1500</v>
      </c>
      <c r="E52" s="13"/>
      <c r="F52" s="7"/>
      <c r="G52" s="7"/>
      <c r="H52" s="7"/>
      <c r="I52" s="7"/>
      <c r="J52" s="7"/>
    </row>
    <row r="53" spans="1:13" ht="37.5" x14ac:dyDescent="0.3">
      <c r="A53" s="66" t="s">
        <v>185</v>
      </c>
      <c r="B53" s="61">
        <v>8000</v>
      </c>
      <c r="C53" s="63">
        <v>0.5</v>
      </c>
      <c r="D53" s="62">
        <f t="shared" si="5"/>
        <v>4000</v>
      </c>
      <c r="E53" s="13" t="s">
        <v>61</v>
      </c>
      <c r="F53" s="7">
        <v>1700</v>
      </c>
      <c r="G53" s="7">
        <f t="shared" si="1"/>
        <v>2006</v>
      </c>
      <c r="H53" s="7">
        <f t="shared" si="2"/>
        <v>5215.6000000000004</v>
      </c>
      <c r="I53" s="7">
        <v>5200</v>
      </c>
      <c r="J53" s="7">
        <f t="shared" si="3"/>
        <v>2600</v>
      </c>
    </row>
    <row r="54" spans="1:13" ht="37.5" x14ac:dyDescent="0.3">
      <c r="A54" s="67" t="s">
        <v>74</v>
      </c>
      <c r="B54" s="61">
        <v>5700</v>
      </c>
      <c r="C54" s="63">
        <v>0.5</v>
      </c>
      <c r="D54" s="62">
        <f t="shared" si="5"/>
        <v>2850</v>
      </c>
      <c r="E54" s="13"/>
      <c r="F54" s="7"/>
      <c r="G54" s="7"/>
      <c r="H54" s="7"/>
      <c r="I54" s="7"/>
      <c r="J54" s="7"/>
    </row>
    <row r="55" spans="1:13" ht="19.899999999999999" customHeight="1" x14ac:dyDescent="0.3">
      <c r="A55" s="60" t="s">
        <v>186</v>
      </c>
      <c r="B55" s="61">
        <v>12500</v>
      </c>
      <c r="C55" s="63">
        <v>0.5</v>
      </c>
      <c r="D55" s="62">
        <f t="shared" si="5"/>
        <v>6250</v>
      </c>
      <c r="E55" s="13" t="s">
        <v>61</v>
      </c>
      <c r="F55" s="7" t="s">
        <v>60</v>
      </c>
      <c r="G55" s="7" t="e">
        <f t="shared" si="1"/>
        <v>#VALUE!</v>
      </c>
      <c r="H55" s="7" t="e">
        <f t="shared" si="2"/>
        <v>#VALUE!</v>
      </c>
      <c r="I55" s="7"/>
      <c r="J55" s="7">
        <f t="shared" si="3"/>
        <v>0</v>
      </c>
    </row>
    <row r="56" spans="1:13" ht="17.25" customHeight="1" x14ac:dyDescent="0.3">
      <c r="A56" s="60" t="s">
        <v>187</v>
      </c>
      <c r="B56" s="61">
        <v>5000</v>
      </c>
      <c r="C56" s="63">
        <v>0.5</v>
      </c>
      <c r="D56" s="62">
        <f t="shared" si="5"/>
        <v>2500</v>
      </c>
      <c r="E56" s="15"/>
      <c r="F56" s="14">
        <v>900</v>
      </c>
      <c r="G56" s="14">
        <f t="shared" si="1"/>
        <v>1062</v>
      </c>
      <c r="H56" s="14">
        <f t="shared" si="2"/>
        <v>2761.2</v>
      </c>
      <c r="I56" s="14">
        <v>2800</v>
      </c>
      <c r="J56" s="14">
        <f t="shared" si="3"/>
        <v>1400</v>
      </c>
    </row>
    <row r="57" spans="1:13" ht="18.75" x14ac:dyDescent="0.3">
      <c r="A57" s="60" t="s">
        <v>6</v>
      </c>
      <c r="B57" s="61">
        <v>9100</v>
      </c>
      <c r="C57" s="63">
        <v>0.5</v>
      </c>
      <c r="D57" s="62">
        <f t="shared" si="5"/>
        <v>4550</v>
      </c>
      <c r="E57" s="15"/>
      <c r="F57" s="47"/>
      <c r="G57" s="47"/>
      <c r="H57" s="47"/>
      <c r="I57" s="47"/>
      <c r="J57" s="47"/>
    </row>
    <row r="58" spans="1:13" ht="19.899999999999999" customHeight="1" x14ac:dyDescent="0.3">
      <c r="A58" s="60" t="s">
        <v>7</v>
      </c>
      <c r="B58" s="61">
        <v>10500</v>
      </c>
      <c r="C58" s="63">
        <v>0.5</v>
      </c>
      <c r="D58" s="62">
        <f t="shared" si="5"/>
        <v>5250</v>
      </c>
      <c r="E58" t="s">
        <v>35</v>
      </c>
      <c r="F58" s="25">
        <v>550.80999999999995</v>
      </c>
      <c r="H58" s="26">
        <v>125</v>
      </c>
      <c r="I58" s="26">
        <v>4</v>
      </c>
      <c r="J58" s="26">
        <v>1</v>
      </c>
      <c r="K58" s="26">
        <v>1</v>
      </c>
      <c r="L58" s="26">
        <v>2</v>
      </c>
      <c r="M58" s="26">
        <v>167</v>
      </c>
    </row>
    <row r="59" spans="1:13" ht="19.899999999999999" customHeight="1" x14ac:dyDescent="0.3">
      <c r="A59" s="60" t="s">
        <v>73</v>
      </c>
      <c r="B59" s="61">
        <v>14500</v>
      </c>
      <c r="C59" s="63">
        <v>0.5</v>
      </c>
      <c r="D59" s="62">
        <f t="shared" si="5"/>
        <v>7250</v>
      </c>
      <c r="E59" t="s">
        <v>35</v>
      </c>
      <c r="F59" s="25">
        <v>453.04</v>
      </c>
      <c r="H59" s="26">
        <v>125</v>
      </c>
      <c r="I59" s="26">
        <v>4</v>
      </c>
      <c r="J59" s="26">
        <v>1</v>
      </c>
      <c r="K59" s="26">
        <v>1</v>
      </c>
      <c r="L59" s="26">
        <v>2</v>
      </c>
      <c r="M59" s="26">
        <v>167</v>
      </c>
    </row>
    <row r="60" spans="1:13" ht="19.899999999999999" customHeight="1" x14ac:dyDescent="0.3">
      <c r="A60" s="60" t="s">
        <v>47</v>
      </c>
      <c r="B60" s="61">
        <v>17000</v>
      </c>
      <c r="C60" s="63">
        <v>0.5</v>
      </c>
      <c r="D60" s="62">
        <f t="shared" si="5"/>
        <v>8500</v>
      </c>
      <c r="E60" s="13"/>
      <c r="F60" s="7"/>
      <c r="G60" s="7"/>
      <c r="H60" s="7"/>
      <c r="I60" s="7"/>
      <c r="J60" s="7"/>
    </row>
    <row r="61" spans="1:13" ht="19.899999999999999" customHeight="1" x14ac:dyDescent="0.3">
      <c r="A61" s="60" t="s">
        <v>8</v>
      </c>
      <c r="B61" s="61">
        <v>15400</v>
      </c>
      <c r="C61" s="63">
        <v>0.5</v>
      </c>
      <c r="D61" s="62">
        <f t="shared" si="5"/>
        <v>7700</v>
      </c>
      <c r="E61" s="13"/>
      <c r="F61" s="25"/>
      <c r="G61" s="25"/>
      <c r="H61" s="25"/>
      <c r="I61" s="25"/>
      <c r="J61" s="25"/>
    </row>
    <row r="62" spans="1:13" ht="19.899999999999999" customHeight="1" x14ac:dyDescent="0.35">
      <c r="A62" s="39" t="s">
        <v>142</v>
      </c>
      <c r="B62" s="40"/>
      <c r="C62" s="41"/>
      <c r="D62" s="42" t="s">
        <v>37</v>
      </c>
      <c r="F62" s="7"/>
      <c r="G62" s="7">
        <f t="shared" si="1"/>
        <v>0</v>
      </c>
      <c r="H62" s="7">
        <f t="shared" si="2"/>
        <v>0</v>
      </c>
      <c r="I62" s="7"/>
      <c r="J62" s="7">
        <f t="shared" si="3"/>
        <v>0</v>
      </c>
    </row>
    <row r="63" spans="1:13" ht="19.899999999999999" customHeight="1" x14ac:dyDescent="0.3">
      <c r="A63" s="18" t="s">
        <v>14</v>
      </c>
      <c r="B63" s="21">
        <v>8400</v>
      </c>
      <c r="C63" s="22">
        <v>0.5</v>
      </c>
      <c r="D63" s="20">
        <f t="shared" ref="D63:D88" si="6">+B63*0.5</f>
        <v>4200</v>
      </c>
      <c r="E63" s="13" t="s">
        <v>62</v>
      </c>
      <c r="F63" s="7">
        <v>0</v>
      </c>
      <c r="G63" s="7">
        <f t="shared" si="1"/>
        <v>0</v>
      </c>
      <c r="H63" s="7">
        <f t="shared" si="2"/>
        <v>0</v>
      </c>
      <c r="I63" s="7" t="s">
        <v>37</v>
      </c>
      <c r="J63" s="7" t="e">
        <f t="shared" si="3"/>
        <v>#VALUE!</v>
      </c>
    </row>
    <row r="64" spans="1:13" ht="19.899999999999999" customHeight="1" x14ac:dyDescent="0.3">
      <c r="A64" s="18" t="s">
        <v>32</v>
      </c>
      <c r="B64" s="21">
        <v>13000</v>
      </c>
      <c r="C64" s="22">
        <v>0.5</v>
      </c>
      <c r="D64" s="20">
        <f t="shared" si="6"/>
        <v>6500</v>
      </c>
      <c r="E64" s="13" t="s">
        <v>61</v>
      </c>
      <c r="F64" s="7" t="s">
        <v>60</v>
      </c>
      <c r="G64" s="7" t="e">
        <f>F64*1.18</f>
        <v>#VALUE!</v>
      </c>
      <c r="H64" s="7" t="e">
        <f>(G64*2)+(G64*2*0.3)</f>
        <v>#VALUE!</v>
      </c>
      <c r="I64" s="7"/>
      <c r="J64" s="7">
        <f>I64*0.5</f>
        <v>0</v>
      </c>
    </row>
    <row r="65" spans="1:10" ht="19.899999999999999" customHeight="1" x14ac:dyDescent="0.3">
      <c r="A65" s="18" t="s">
        <v>33</v>
      </c>
      <c r="B65" s="21">
        <v>11800</v>
      </c>
      <c r="C65" s="22">
        <v>0.5</v>
      </c>
      <c r="D65" s="20">
        <f t="shared" si="6"/>
        <v>5900</v>
      </c>
      <c r="E65" s="13" t="s">
        <v>61</v>
      </c>
      <c r="F65" s="7">
        <v>4000</v>
      </c>
      <c r="G65" s="7">
        <f t="shared" si="1"/>
        <v>4720</v>
      </c>
      <c r="H65" s="7">
        <f t="shared" si="2"/>
        <v>12272</v>
      </c>
      <c r="I65" s="7">
        <v>12300</v>
      </c>
      <c r="J65" s="7">
        <f t="shared" si="3"/>
        <v>6150</v>
      </c>
    </row>
    <row r="66" spans="1:10" ht="19.899999999999999" customHeight="1" x14ac:dyDescent="0.3">
      <c r="A66" s="18" t="s">
        <v>54</v>
      </c>
      <c r="B66" s="21">
        <v>10000</v>
      </c>
      <c r="C66" s="22">
        <v>0.5</v>
      </c>
      <c r="D66" s="20">
        <f t="shared" si="6"/>
        <v>5000</v>
      </c>
      <c r="E66" s="13" t="s">
        <v>61</v>
      </c>
      <c r="F66" s="7">
        <v>1200</v>
      </c>
      <c r="G66" s="7">
        <f t="shared" si="1"/>
        <v>1416</v>
      </c>
      <c r="H66" s="7">
        <f t="shared" si="2"/>
        <v>3681.6</v>
      </c>
      <c r="I66" s="10">
        <v>3700</v>
      </c>
      <c r="J66" s="7">
        <f t="shared" si="3"/>
        <v>1850</v>
      </c>
    </row>
    <row r="67" spans="1:10" ht="19.899999999999999" customHeight="1" x14ac:dyDescent="0.3">
      <c r="A67" s="18" t="s">
        <v>30</v>
      </c>
      <c r="B67" s="21">
        <v>19000</v>
      </c>
      <c r="C67" s="19">
        <v>0.5</v>
      </c>
      <c r="D67" s="20">
        <f t="shared" si="6"/>
        <v>9500</v>
      </c>
      <c r="E67" s="13" t="s">
        <v>61</v>
      </c>
      <c r="F67" s="7" t="s">
        <v>60</v>
      </c>
      <c r="G67" s="7" t="e">
        <f t="shared" si="1"/>
        <v>#VALUE!</v>
      </c>
      <c r="H67" s="7" t="e">
        <f t="shared" si="2"/>
        <v>#VALUE!</v>
      </c>
      <c r="I67" s="7"/>
      <c r="J67" s="7">
        <f t="shared" si="3"/>
        <v>0</v>
      </c>
    </row>
    <row r="68" spans="1:10" ht="17.25" customHeight="1" x14ac:dyDescent="0.3">
      <c r="A68" s="37" t="s">
        <v>17</v>
      </c>
      <c r="B68" s="21">
        <v>10200</v>
      </c>
      <c r="C68" s="19">
        <v>0.5</v>
      </c>
      <c r="D68" s="20">
        <f t="shared" si="6"/>
        <v>5100</v>
      </c>
      <c r="F68" s="7">
        <v>2500</v>
      </c>
      <c r="G68" s="7">
        <f t="shared" si="1"/>
        <v>2950</v>
      </c>
      <c r="H68" s="7">
        <f t="shared" si="2"/>
        <v>7670</v>
      </c>
      <c r="I68" s="7">
        <v>7700</v>
      </c>
      <c r="J68" s="7">
        <f t="shared" si="3"/>
        <v>3850</v>
      </c>
    </row>
    <row r="69" spans="1:10" ht="19.899999999999999" customHeight="1" x14ac:dyDescent="0.3">
      <c r="A69" s="23" t="s">
        <v>76</v>
      </c>
      <c r="B69" s="21">
        <v>6400</v>
      </c>
      <c r="C69" s="19">
        <v>0.5</v>
      </c>
      <c r="D69" s="20">
        <f t="shared" si="6"/>
        <v>3200</v>
      </c>
      <c r="E69" s="13" t="s">
        <v>61</v>
      </c>
      <c r="F69" s="7">
        <v>1600</v>
      </c>
      <c r="G69" s="7">
        <f t="shared" si="1"/>
        <v>1888</v>
      </c>
      <c r="H69" s="7">
        <f t="shared" si="2"/>
        <v>4908.8</v>
      </c>
      <c r="I69" s="7">
        <v>5000</v>
      </c>
      <c r="J69" s="7">
        <f t="shared" si="3"/>
        <v>2500</v>
      </c>
    </row>
    <row r="70" spans="1:10" ht="19.899999999999999" customHeight="1" x14ac:dyDescent="0.3">
      <c r="A70" s="18" t="s">
        <v>63</v>
      </c>
      <c r="B70" s="21">
        <v>8700</v>
      </c>
      <c r="C70" s="19">
        <v>0.5</v>
      </c>
      <c r="D70" s="20">
        <f t="shared" si="6"/>
        <v>4350</v>
      </c>
      <c r="E70" s="13" t="s">
        <v>61</v>
      </c>
      <c r="F70" s="7">
        <v>1600</v>
      </c>
      <c r="G70" s="7">
        <f t="shared" si="1"/>
        <v>1888</v>
      </c>
      <c r="H70" s="7">
        <f t="shared" si="2"/>
        <v>4908.8</v>
      </c>
      <c r="I70" s="7">
        <v>5000</v>
      </c>
      <c r="J70" s="7">
        <f t="shared" si="3"/>
        <v>2500</v>
      </c>
    </row>
    <row r="71" spans="1:10" ht="19.899999999999999" customHeight="1" x14ac:dyDescent="0.3">
      <c r="A71" s="23" t="s">
        <v>75</v>
      </c>
      <c r="B71" s="21">
        <v>6500</v>
      </c>
      <c r="C71" s="19">
        <v>0.5</v>
      </c>
      <c r="D71" s="20">
        <f t="shared" si="6"/>
        <v>3250</v>
      </c>
      <c r="E71" s="13" t="s">
        <v>61</v>
      </c>
      <c r="F71" s="7">
        <v>150</v>
      </c>
      <c r="G71" s="7">
        <f t="shared" si="1"/>
        <v>177</v>
      </c>
      <c r="H71" s="7">
        <f t="shared" si="2"/>
        <v>460.2</v>
      </c>
      <c r="I71" s="7">
        <v>500</v>
      </c>
      <c r="J71" s="7">
        <f t="shared" si="3"/>
        <v>250</v>
      </c>
    </row>
    <row r="72" spans="1:10" ht="19.899999999999999" customHeight="1" x14ac:dyDescent="0.3">
      <c r="A72" s="23" t="s">
        <v>77</v>
      </c>
      <c r="B72" s="21">
        <v>6700</v>
      </c>
      <c r="C72" s="19">
        <v>0.5</v>
      </c>
      <c r="D72" s="20">
        <f t="shared" si="6"/>
        <v>3350</v>
      </c>
      <c r="F72" s="7">
        <v>2600</v>
      </c>
      <c r="G72" s="7">
        <f t="shared" si="1"/>
        <v>3068</v>
      </c>
      <c r="H72" s="7">
        <f t="shared" si="2"/>
        <v>7976.8</v>
      </c>
      <c r="I72" s="7">
        <v>8000</v>
      </c>
      <c r="J72" s="7">
        <f t="shared" si="3"/>
        <v>4000</v>
      </c>
    </row>
    <row r="73" spans="1:10" ht="19.899999999999999" customHeight="1" x14ac:dyDescent="0.3">
      <c r="A73" s="18" t="s">
        <v>130</v>
      </c>
      <c r="B73" s="21">
        <v>1000</v>
      </c>
      <c r="C73" s="19">
        <v>0.5</v>
      </c>
      <c r="D73" s="20">
        <f t="shared" si="6"/>
        <v>500</v>
      </c>
      <c r="F73" s="7">
        <v>4500</v>
      </c>
      <c r="G73" s="7">
        <f t="shared" si="1"/>
        <v>5310</v>
      </c>
      <c r="H73" s="7">
        <f t="shared" si="2"/>
        <v>13806</v>
      </c>
      <c r="I73" s="7">
        <v>6200</v>
      </c>
      <c r="J73" s="7">
        <f t="shared" si="3"/>
        <v>3100</v>
      </c>
    </row>
    <row r="74" spans="1:10" ht="19.899999999999999" customHeight="1" x14ac:dyDescent="0.3">
      <c r="A74" s="18" t="s">
        <v>129</v>
      </c>
      <c r="B74" s="21">
        <v>16000</v>
      </c>
      <c r="C74" s="19">
        <v>0.5</v>
      </c>
      <c r="D74" s="20">
        <f t="shared" si="6"/>
        <v>8000</v>
      </c>
      <c r="E74" s="13" t="s">
        <v>61</v>
      </c>
      <c r="F74" s="7">
        <v>3800</v>
      </c>
      <c r="G74" s="7">
        <f t="shared" si="1"/>
        <v>4484</v>
      </c>
      <c r="H74" s="7">
        <f t="shared" si="2"/>
        <v>11658.4</v>
      </c>
      <c r="I74" s="7">
        <v>12000</v>
      </c>
      <c r="J74" s="7">
        <f t="shared" si="3"/>
        <v>6000</v>
      </c>
    </row>
    <row r="75" spans="1:10" ht="19.899999999999999" customHeight="1" x14ac:dyDescent="0.3">
      <c r="A75" s="18" t="s">
        <v>90</v>
      </c>
      <c r="B75" s="21">
        <v>3000</v>
      </c>
      <c r="C75" s="19">
        <v>0.5</v>
      </c>
      <c r="D75" s="20">
        <f t="shared" si="6"/>
        <v>1500</v>
      </c>
      <c r="E75" s="13"/>
      <c r="F75" s="7"/>
      <c r="G75" s="7"/>
      <c r="H75" s="7"/>
      <c r="I75" s="7"/>
      <c r="J75" s="7"/>
    </row>
    <row r="76" spans="1:10" ht="19.899999999999999" customHeight="1" x14ac:dyDescent="0.3">
      <c r="A76" s="18" t="s">
        <v>64</v>
      </c>
      <c r="B76" s="21">
        <v>6300</v>
      </c>
      <c r="C76" s="19">
        <v>0.5</v>
      </c>
      <c r="D76" s="20">
        <f t="shared" si="6"/>
        <v>3150</v>
      </c>
      <c r="E76" s="13" t="s">
        <v>61</v>
      </c>
      <c r="F76" s="7">
        <v>300</v>
      </c>
      <c r="G76" s="7">
        <f t="shared" si="1"/>
        <v>354</v>
      </c>
      <c r="H76" s="7">
        <f t="shared" si="2"/>
        <v>920.4</v>
      </c>
      <c r="I76" s="7">
        <v>1000</v>
      </c>
      <c r="J76" s="7">
        <f t="shared" si="3"/>
        <v>500</v>
      </c>
    </row>
    <row r="77" spans="1:10" ht="19.899999999999999" customHeight="1" x14ac:dyDescent="0.3">
      <c r="A77" s="18" t="s">
        <v>15</v>
      </c>
      <c r="B77" s="21">
        <v>19500</v>
      </c>
      <c r="C77" s="22">
        <v>0.5</v>
      </c>
      <c r="D77" s="20">
        <f t="shared" si="6"/>
        <v>9750</v>
      </c>
      <c r="F77" s="7">
        <v>1200</v>
      </c>
      <c r="G77" s="7">
        <f t="shared" si="1"/>
        <v>1416</v>
      </c>
      <c r="H77" s="7">
        <f t="shared" si="2"/>
        <v>3681.6</v>
      </c>
      <c r="I77" s="7">
        <v>3700</v>
      </c>
      <c r="J77" s="7">
        <f t="shared" si="3"/>
        <v>1850</v>
      </c>
    </row>
    <row r="78" spans="1:10" ht="19.899999999999999" customHeight="1" x14ac:dyDescent="0.3">
      <c r="A78" s="18" t="s">
        <v>52</v>
      </c>
      <c r="B78" s="21">
        <v>9000</v>
      </c>
      <c r="C78" s="19">
        <v>0.5</v>
      </c>
      <c r="D78" s="20">
        <f t="shared" si="6"/>
        <v>4500</v>
      </c>
      <c r="F78" s="7">
        <v>1200</v>
      </c>
      <c r="G78" s="7">
        <f t="shared" si="1"/>
        <v>1416</v>
      </c>
      <c r="H78" s="7">
        <f t="shared" si="2"/>
        <v>3681.6</v>
      </c>
      <c r="I78" s="7">
        <v>3700</v>
      </c>
      <c r="J78" s="7">
        <f t="shared" si="3"/>
        <v>1850</v>
      </c>
    </row>
    <row r="79" spans="1:10" ht="19.899999999999999" customHeight="1" x14ac:dyDescent="0.3">
      <c r="A79" s="18" t="s">
        <v>87</v>
      </c>
      <c r="B79" s="21">
        <v>8400</v>
      </c>
      <c r="C79" s="19">
        <v>0.5</v>
      </c>
      <c r="D79" s="20">
        <f t="shared" si="6"/>
        <v>4200</v>
      </c>
      <c r="E79" s="13"/>
      <c r="F79" s="7">
        <v>400</v>
      </c>
      <c r="G79" s="7">
        <f t="shared" si="1"/>
        <v>472</v>
      </c>
      <c r="H79" s="7">
        <f t="shared" si="2"/>
        <v>1227.2</v>
      </c>
      <c r="I79" s="7">
        <v>1300</v>
      </c>
      <c r="J79" s="7">
        <f t="shared" si="3"/>
        <v>650</v>
      </c>
    </row>
    <row r="80" spans="1:10" ht="19.899999999999999" customHeight="1" x14ac:dyDescent="0.3">
      <c r="A80" s="18" t="s">
        <v>88</v>
      </c>
      <c r="B80" s="21">
        <v>9000</v>
      </c>
      <c r="C80" s="19">
        <v>0.5</v>
      </c>
      <c r="D80" s="20">
        <f t="shared" si="6"/>
        <v>4500</v>
      </c>
      <c r="E80" s="13" t="s">
        <v>61</v>
      </c>
      <c r="F80" s="7">
        <v>500</v>
      </c>
      <c r="G80" s="7">
        <f t="shared" si="1"/>
        <v>590</v>
      </c>
      <c r="H80" s="7">
        <f t="shared" si="2"/>
        <v>1534</v>
      </c>
      <c r="I80" s="7">
        <v>1600</v>
      </c>
      <c r="J80" s="7">
        <f t="shared" si="3"/>
        <v>800</v>
      </c>
    </row>
    <row r="81" spans="1:10" ht="19.899999999999999" customHeight="1" x14ac:dyDescent="0.3">
      <c r="A81" s="18" t="s">
        <v>53</v>
      </c>
      <c r="B81" s="21">
        <v>9500</v>
      </c>
      <c r="C81" s="19">
        <v>0.5</v>
      </c>
      <c r="D81" s="20">
        <f t="shared" si="6"/>
        <v>4750</v>
      </c>
      <c r="E81" s="13" t="s">
        <v>61</v>
      </c>
      <c r="F81" s="7">
        <v>1300</v>
      </c>
      <c r="G81" s="7">
        <f t="shared" si="1"/>
        <v>1534</v>
      </c>
      <c r="H81" s="7">
        <f t="shared" si="2"/>
        <v>3988.4</v>
      </c>
      <c r="I81" s="7">
        <v>4000</v>
      </c>
      <c r="J81" s="7">
        <f t="shared" si="3"/>
        <v>2000</v>
      </c>
    </row>
    <row r="82" spans="1:10" ht="19.899999999999999" customHeight="1" x14ac:dyDescent="0.3">
      <c r="A82" s="18" t="s">
        <v>10</v>
      </c>
      <c r="B82" s="21">
        <v>35000</v>
      </c>
      <c r="C82" s="22">
        <v>0.5</v>
      </c>
      <c r="D82" s="20">
        <f t="shared" si="6"/>
        <v>17500</v>
      </c>
      <c r="E82" s="13" t="s">
        <v>61</v>
      </c>
      <c r="F82" s="7">
        <v>1400</v>
      </c>
      <c r="G82" s="7">
        <f t="shared" si="1"/>
        <v>1652</v>
      </c>
      <c r="H82" s="7">
        <f t="shared" si="2"/>
        <v>4295.2</v>
      </c>
      <c r="I82" s="7">
        <v>4300</v>
      </c>
      <c r="J82" s="7">
        <f t="shared" si="3"/>
        <v>2150</v>
      </c>
    </row>
    <row r="83" spans="1:10" ht="19.899999999999999" customHeight="1" x14ac:dyDescent="0.3">
      <c r="A83" s="18" t="s">
        <v>22</v>
      </c>
      <c r="B83" s="21">
        <v>4500</v>
      </c>
      <c r="C83" s="19">
        <v>0.5</v>
      </c>
      <c r="D83" s="20">
        <f t="shared" si="6"/>
        <v>2250</v>
      </c>
      <c r="E83" s="13" t="s">
        <v>61</v>
      </c>
      <c r="F83" s="7" t="s">
        <v>60</v>
      </c>
      <c r="G83" s="7" t="e">
        <f t="shared" si="1"/>
        <v>#VALUE!</v>
      </c>
      <c r="H83" s="7" t="e">
        <f t="shared" si="2"/>
        <v>#VALUE!</v>
      </c>
      <c r="I83" s="7"/>
      <c r="J83" s="7">
        <f t="shared" si="3"/>
        <v>0</v>
      </c>
    </row>
    <row r="84" spans="1:10" ht="19.899999999999999" customHeight="1" x14ac:dyDescent="0.3">
      <c r="A84" s="18" t="s">
        <v>12</v>
      </c>
      <c r="B84" s="21">
        <v>14000</v>
      </c>
      <c r="C84" s="22">
        <v>0.5</v>
      </c>
      <c r="D84" s="20">
        <f t="shared" si="6"/>
        <v>7000</v>
      </c>
      <c r="F84" s="7">
        <v>1000</v>
      </c>
      <c r="G84" s="7">
        <f t="shared" si="1"/>
        <v>1180</v>
      </c>
      <c r="H84" s="7">
        <f t="shared" si="2"/>
        <v>3068</v>
      </c>
      <c r="I84" s="7">
        <v>3100</v>
      </c>
      <c r="J84" s="7">
        <f t="shared" si="3"/>
        <v>1550</v>
      </c>
    </row>
    <row r="85" spans="1:10" ht="19.899999999999999" customHeight="1" x14ac:dyDescent="0.3">
      <c r="A85" s="18" t="s">
        <v>25</v>
      </c>
      <c r="B85" s="21">
        <v>14700</v>
      </c>
      <c r="C85" s="19">
        <v>0.5</v>
      </c>
      <c r="D85" s="20">
        <f t="shared" si="6"/>
        <v>7350</v>
      </c>
      <c r="E85" s="13" t="s">
        <v>61</v>
      </c>
      <c r="F85" s="7">
        <v>1200</v>
      </c>
      <c r="G85" s="7">
        <f t="shared" si="1"/>
        <v>1416</v>
      </c>
      <c r="H85" s="7">
        <f t="shared" si="2"/>
        <v>3681.6</v>
      </c>
      <c r="I85" s="7">
        <v>3700</v>
      </c>
      <c r="J85" s="7">
        <f t="shared" si="3"/>
        <v>1850</v>
      </c>
    </row>
    <row r="86" spans="1:10" ht="19.899999999999999" customHeight="1" x14ac:dyDescent="0.3">
      <c r="A86" s="18" t="s">
        <v>28</v>
      </c>
      <c r="B86" s="21">
        <v>18000</v>
      </c>
      <c r="C86" s="19">
        <v>0.5</v>
      </c>
      <c r="D86" s="20">
        <f t="shared" si="6"/>
        <v>9000</v>
      </c>
      <c r="E86" s="13"/>
      <c r="F86" s="7"/>
      <c r="G86" s="7"/>
      <c r="H86" s="7"/>
      <c r="I86" s="7"/>
      <c r="J86" s="7"/>
    </row>
    <row r="87" spans="1:10" ht="19.899999999999999" customHeight="1" x14ac:dyDescent="0.3">
      <c r="A87" s="18" t="s">
        <v>79</v>
      </c>
      <c r="B87" s="21">
        <v>15500</v>
      </c>
      <c r="C87" s="19">
        <v>0.5</v>
      </c>
      <c r="D87" s="20">
        <f t="shared" si="6"/>
        <v>7750</v>
      </c>
      <c r="E87" s="13"/>
      <c r="F87" s="7"/>
      <c r="G87" s="7"/>
      <c r="H87" s="7"/>
      <c r="I87" s="7"/>
      <c r="J87" s="7"/>
    </row>
    <row r="88" spans="1:10" ht="37.5" customHeight="1" x14ac:dyDescent="0.3">
      <c r="A88" s="56" t="s">
        <v>188</v>
      </c>
      <c r="B88" s="24">
        <v>15200</v>
      </c>
      <c r="C88" s="19">
        <v>0.5</v>
      </c>
      <c r="D88" s="20">
        <f t="shared" si="6"/>
        <v>7600</v>
      </c>
      <c r="E88" s="13"/>
      <c r="F88" s="7"/>
      <c r="G88" s="7"/>
      <c r="H88" s="7"/>
      <c r="I88" s="7"/>
      <c r="J88" s="7"/>
    </row>
    <row r="89" spans="1:10" ht="19.899999999999999" customHeight="1" x14ac:dyDescent="0.3">
      <c r="A89" s="27" t="s">
        <v>78</v>
      </c>
      <c r="B89" s="24">
        <v>15200</v>
      </c>
      <c r="C89" s="19">
        <v>0.5</v>
      </c>
      <c r="D89" s="20">
        <f>B89*C89</f>
        <v>7600</v>
      </c>
      <c r="E89" s="13" t="s">
        <v>61</v>
      </c>
      <c r="F89" s="7">
        <v>2300</v>
      </c>
      <c r="G89" s="7">
        <f t="shared" si="1"/>
        <v>2714</v>
      </c>
      <c r="H89" s="7">
        <f t="shared" si="2"/>
        <v>7056.4</v>
      </c>
      <c r="I89" s="7">
        <v>7100</v>
      </c>
      <c r="J89" s="7">
        <f t="shared" si="3"/>
        <v>3550</v>
      </c>
    </row>
    <row r="90" spans="1:10" ht="19.899999999999999" customHeight="1" x14ac:dyDescent="0.3">
      <c r="A90" s="18" t="s">
        <v>24</v>
      </c>
      <c r="B90" s="21">
        <v>14500</v>
      </c>
      <c r="C90" s="19">
        <v>0.5</v>
      </c>
      <c r="D90" s="20">
        <f t="shared" ref="D90:D134" si="7">+B90*0.5</f>
        <v>7250</v>
      </c>
      <c r="E90" s="13"/>
      <c r="F90" s="7"/>
      <c r="G90" s="7"/>
      <c r="H90" s="7"/>
      <c r="I90" s="7"/>
      <c r="J90" s="7"/>
    </row>
    <row r="91" spans="1:10" ht="19.899999999999999" customHeight="1" x14ac:dyDescent="0.3">
      <c r="A91" s="18" t="s">
        <v>91</v>
      </c>
      <c r="B91" s="21">
        <v>16800</v>
      </c>
      <c r="C91" s="19">
        <v>0.5</v>
      </c>
      <c r="D91" s="20">
        <f t="shared" si="7"/>
        <v>8400</v>
      </c>
      <c r="E91" s="13" t="s">
        <v>61</v>
      </c>
      <c r="F91" s="7">
        <v>2000</v>
      </c>
      <c r="G91" s="7">
        <f>F91*1.18</f>
        <v>2360</v>
      </c>
      <c r="H91" s="7">
        <f>(G91*2)+(G91*2*0.3)</f>
        <v>6136</v>
      </c>
      <c r="I91" s="7">
        <v>6200</v>
      </c>
      <c r="J91" s="7">
        <f>I91*0.5</f>
        <v>3100</v>
      </c>
    </row>
    <row r="92" spans="1:10" ht="19.899999999999999" customHeight="1" x14ac:dyDescent="0.3">
      <c r="A92" s="18" t="s">
        <v>45</v>
      </c>
      <c r="B92" s="21">
        <v>12900</v>
      </c>
      <c r="C92" s="19">
        <v>0.5</v>
      </c>
      <c r="D92" s="20">
        <f t="shared" si="7"/>
        <v>6450</v>
      </c>
      <c r="F92" s="7">
        <v>1000</v>
      </c>
      <c r="G92" s="7">
        <f>F92*1.18</f>
        <v>1180</v>
      </c>
      <c r="H92" s="7">
        <f>(G92*2)+(G92*2*0.3)</f>
        <v>3068</v>
      </c>
      <c r="I92" s="7">
        <v>3100</v>
      </c>
      <c r="J92" s="7">
        <f>I92*0.5</f>
        <v>1550</v>
      </c>
    </row>
    <row r="93" spans="1:10" ht="19.899999999999999" customHeight="1" x14ac:dyDescent="0.3">
      <c r="A93" s="18" t="s">
        <v>27</v>
      </c>
      <c r="B93" s="21">
        <v>17000</v>
      </c>
      <c r="C93" s="19">
        <v>0.5</v>
      </c>
      <c r="D93" s="20">
        <f t="shared" si="7"/>
        <v>8500</v>
      </c>
      <c r="E93" s="13" t="s">
        <v>61</v>
      </c>
      <c r="F93" s="7">
        <v>200</v>
      </c>
      <c r="G93" s="7">
        <f t="shared" ref="G93:G134" si="8">F93*1.18</f>
        <v>236</v>
      </c>
      <c r="H93" s="7">
        <f t="shared" ref="H93:H134" si="9">(G93*2)+(G93*2*0.3)</f>
        <v>613.6</v>
      </c>
      <c r="I93" s="7">
        <v>600</v>
      </c>
      <c r="J93" s="7">
        <f t="shared" ref="J93:J134" si="10">I93*0.5</f>
        <v>300</v>
      </c>
    </row>
    <row r="94" spans="1:10" ht="19.899999999999999" customHeight="1" x14ac:dyDescent="0.3">
      <c r="A94" s="18" t="s">
        <v>18</v>
      </c>
      <c r="B94" s="21">
        <v>4100</v>
      </c>
      <c r="C94" s="19">
        <v>0.5</v>
      </c>
      <c r="D94" s="20">
        <f t="shared" si="7"/>
        <v>2050</v>
      </c>
      <c r="E94" s="13" t="s">
        <v>62</v>
      </c>
      <c r="F94" s="7"/>
      <c r="G94" s="7">
        <f t="shared" si="8"/>
        <v>0</v>
      </c>
      <c r="H94" s="7">
        <f t="shared" si="9"/>
        <v>0</v>
      </c>
      <c r="I94" s="7"/>
      <c r="J94" s="7">
        <f t="shared" si="10"/>
        <v>0</v>
      </c>
    </row>
    <row r="95" spans="1:10" ht="19.899999999999999" customHeight="1" x14ac:dyDescent="0.3">
      <c r="A95" s="18" t="s">
        <v>48</v>
      </c>
      <c r="B95" s="21">
        <v>11100</v>
      </c>
      <c r="C95" s="19">
        <v>0.5</v>
      </c>
      <c r="D95" s="20">
        <f t="shared" si="7"/>
        <v>5550</v>
      </c>
      <c r="F95" s="7">
        <v>700</v>
      </c>
      <c r="G95" s="7">
        <f t="shared" si="8"/>
        <v>826</v>
      </c>
      <c r="H95" s="7">
        <f t="shared" si="9"/>
        <v>2147.6</v>
      </c>
      <c r="I95" s="7">
        <v>2200</v>
      </c>
      <c r="J95" s="7">
        <f t="shared" si="10"/>
        <v>1100</v>
      </c>
    </row>
    <row r="96" spans="1:10" ht="19.899999999999999" customHeight="1" x14ac:dyDescent="0.3">
      <c r="A96" s="18" t="s">
        <v>189</v>
      </c>
      <c r="B96" s="21">
        <v>14000</v>
      </c>
      <c r="C96" s="19">
        <v>0.5</v>
      </c>
      <c r="D96" s="20">
        <f t="shared" si="7"/>
        <v>7000</v>
      </c>
      <c r="E96" s="13" t="s">
        <v>61</v>
      </c>
      <c r="F96" s="7">
        <v>2400</v>
      </c>
      <c r="G96" s="7">
        <f t="shared" si="8"/>
        <v>2832</v>
      </c>
      <c r="H96" s="7">
        <f t="shared" si="9"/>
        <v>7363.2</v>
      </c>
      <c r="I96" s="7">
        <v>7400</v>
      </c>
      <c r="J96" s="7">
        <f t="shared" si="10"/>
        <v>3700</v>
      </c>
    </row>
    <row r="97" spans="1:10" ht="19.899999999999999" customHeight="1" x14ac:dyDescent="0.3">
      <c r="A97" s="18" t="s">
        <v>20</v>
      </c>
      <c r="B97" s="21">
        <v>13500</v>
      </c>
      <c r="C97" s="19">
        <v>0.5</v>
      </c>
      <c r="D97" s="20">
        <f t="shared" si="7"/>
        <v>6750</v>
      </c>
      <c r="E97" s="13" t="s">
        <v>61</v>
      </c>
      <c r="F97" s="7">
        <v>2600</v>
      </c>
      <c r="G97" s="7">
        <f t="shared" si="8"/>
        <v>3068</v>
      </c>
      <c r="H97" s="7">
        <f t="shared" si="9"/>
        <v>7976.8</v>
      </c>
      <c r="I97" s="7">
        <v>8000</v>
      </c>
      <c r="J97" s="7">
        <f t="shared" si="10"/>
        <v>4000</v>
      </c>
    </row>
    <row r="98" spans="1:10" ht="19.899999999999999" customHeight="1" x14ac:dyDescent="0.3">
      <c r="A98" s="23" t="s">
        <v>51</v>
      </c>
      <c r="B98" s="21">
        <v>15000</v>
      </c>
      <c r="C98" s="19">
        <v>0.5</v>
      </c>
      <c r="D98" s="20">
        <f t="shared" si="7"/>
        <v>7500</v>
      </c>
      <c r="E98" s="13" t="s">
        <v>61</v>
      </c>
      <c r="F98" s="7">
        <v>4200</v>
      </c>
      <c r="G98" s="7">
        <f t="shared" si="8"/>
        <v>4956</v>
      </c>
      <c r="H98" s="7">
        <f t="shared" si="9"/>
        <v>12885.6</v>
      </c>
      <c r="I98" s="7">
        <v>12900</v>
      </c>
      <c r="J98" s="7">
        <f t="shared" si="10"/>
        <v>6450</v>
      </c>
    </row>
    <row r="99" spans="1:10" ht="19.899999999999999" customHeight="1" x14ac:dyDescent="0.3">
      <c r="A99" s="18" t="s">
        <v>29</v>
      </c>
      <c r="B99" s="21">
        <v>19600</v>
      </c>
      <c r="C99" s="19">
        <v>0.5</v>
      </c>
      <c r="D99" s="20">
        <f t="shared" si="7"/>
        <v>9800</v>
      </c>
      <c r="E99" s="13"/>
      <c r="F99" s="7"/>
      <c r="G99" s="7"/>
      <c r="H99" s="7"/>
      <c r="I99" s="7"/>
      <c r="J99" s="7"/>
    </row>
    <row r="100" spans="1:10" ht="19.899999999999999" customHeight="1" x14ac:dyDescent="0.3">
      <c r="A100" s="18" t="s">
        <v>23</v>
      </c>
      <c r="B100" s="21">
        <v>16000</v>
      </c>
      <c r="C100" s="19">
        <v>0.5</v>
      </c>
      <c r="D100" s="20">
        <f t="shared" si="7"/>
        <v>8000</v>
      </c>
      <c r="E100" s="13"/>
      <c r="F100" s="7"/>
      <c r="G100" s="7"/>
      <c r="H100" s="7"/>
      <c r="I100" s="7"/>
      <c r="J100" s="7"/>
    </row>
    <row r="101" spans="1:10" ht="19.899999999999999" customHeight="1" x14ac:dyDescent="0.3">
      <c r="A101" s="18" t="s">
        <v>89</v>
      </c>
      <c r="B101" s="21">
        <v>16000</v>
      </c>
      <c r="C101" s="19">
        <v>0.5</v>
      </c>
      <c r="D101" s="20">
        <f t="shared" si="7"/>
        <v>8000</v>
      </c>
      <c r="F101" s="7">
        <v>1800</v>
      </c>
      <c r="G101" s="7">
        <f t="shared" si="8"/>
        <v>2124</v>
      </c>
      <c r="H101" s="7">
        <f t="shared" si="9"/>
        <v>5522.4</v>
      </c>
      <c r="I101" s="7">
        <v>5600</v>
      </c>
      <c r="J101" s="7">
        <f t="shared" si="10"/>
        <v>2800</v>
      </c>
    </row>
    <row r="102" spans="1:10" ht="19.899999999999999" customHeight="1" x14ac:dyDescent="0.3">
      <c r="A102" s="18" t="s">
        <v>65</v>
      </c>
      <c r="B102" s="21">
        <v>16000</v>
      </c>
      <c r="C102" s="19">
        <v>0.5</v>
      </c>
      <c r="D102" s="20">
        <f t="shared" si="7"/>
        <v>8000</v>
      </c>
      <c r="E102" s="13" t="s">
        <v>61</v>
      </c>
      <c r="F102" s="7">
        <v>1250</v>
      </c>
      <c r="G102" s="7">
        <f t="shared" si="8"/>
        <v>1475</v>
      </c>
      <c r="H102" s="7">
        <f t="shared" si="9"/>
        <v>3835</v>
      </c>
      <c r="I102" s="7">
        <v>3900</v>
      </c>
      <c r="J102" s="7">
        <f t="shared" si="10"/>
        <v>1950</v>
      </c>
    </row>
    <row r="103" spans="1:10" ht="19.899999999999999" customHeight="1" x14ac:dyDescent="0.3">
      <c r="A103" s="18" t="s">
        <v>67</v>
      </c>
      <c r="B103" s="21">
        <v>3700</v>
      </c>
      <c r="C103" s="19">
        <v>0.5</v>
      </c>
      <c r="D103" s="20">
        <f t="shared" si="7"/>
        <v>1850</v>
      </c>
      <c r="E103" s="13" t="s">
        <v>61</v>
      </c>
      <c r="F103" s="7" t="s">
        <v>60</v>
      </c>
      <c r="G103" s="7" t="e">
        <f t="shared" si="8"/>
        <v>#VALUE!</v>
      </c>
      <c r="H103" s="7" t="e">
        <f t="shared" si="9"/>
        <v>#VALUE!</v>
      </c>
      <c r="I103" s="7"/>
      <c r="J103" s="7">
        <f t="shared" si="10"/>
        <v>0</v>
      </c>
    </row>
    <row r="104" spans="1:10" ht="19.899999999999999" customHeight="1" x14ac:dyDescent="0.3">
      <c r="A104" s="18" t="s">
        <v>68</v>
      </c>
      <c r="B104" s="21">
        <v>4400</v>
      </c>
      <c r="C104" s="19">
        <v>0.5</v>
      </c>
      <c r="D104" s="20">
        <f t="shared" si="7"/>
        <v>2200</v>
      </c>
      <c r="E104" s="13"/>
      <c r="F104" s="7">
        <v>1200</v>
      </c>
      <c r="G104" s="7">
        <f t="shared" si="8"/>
        <v>1416</v>
      </c>
      <c r="H104" s="7">
        <f t="shared" si="9"/>
        <v>3681.6</v>
      </c>
      <c r="I104" s="7">
        <v>3700</v>
      </c>
      <c r="J104" s="7">
        <f t="shared" si="10"/>
        <v>1850</v>
      </c>
    </row>
    <row r="105" spans="1:10" ht="19.899999999999999" customHeight="1" x14ac:dyDescent="0.3">
      <c r="A105" s="60" t="s">
        <v>190</v>
      </c>
      <c r="B105" s="68">
        <v>42800</v>
      </c>
      <c r="C105" s="63">
        <v>0.5</v>
      </c>
      <c r="D105" s="62">
        <f t="shared" si="7"/>
        <v>21400</v>
      </c>
      <c r="E105" s="13"/>
      <c r="F105" s="7"/>
      <c r="G105" s="7"/>
      <c r="H105" s="7"/>
      <c r="I105" s="7"/>
      <c r="J105" s="7"/>
    </row>
    <row r="106" spans="1:10" ht="19.899999999999999" customHeight="1" x14ac:dyDescent="0.3">
      <c r="A106" s="60" t="s">
        <v>92</v>
      </c>
      <c r="B106" s="61">
        <v>37600</v>
      </c>
      <c r="C106" s="44">
        <v>0.5</v>
      </c>
      <c r="D106" s="62">
        <f t="shared" si="7"/>
        <v>18800</v>
      </c>
      <c r="F106" s="7">
        <v>1800</v>
      </c>
      <c r="G106" s="7">
        <f t="shared" si="8"/>
        <v>2124</v>
      </c>
      <c r="H106" s="7">
        <f t="shared" si="9"/>
        <v>5522.4</v>
      </c>
      <c r="I106" s="7">
        <v>5600</v>
      </c>
      <c r="J106" s="7">
        <f t="shared" si="10"/>
        <v>2800</v>
      </c>
    </row>
    <row r="107" spans="1:10" ht="19.899999999999999" customHeight="1" x14ac:dyDescent="0.3">
      <c r="A107" s="60" t="s">
        <v>80</v>
      </c>
      <c r="B107" s="61">
        <v>7000</v>
      </c>
      <c r="C107" s="63">
        <v>0.5</v>
      </c>
      <c r="D107" s="62">
        <f t="shared" si="7"/>
        <v>3500</v>
      </c>
      <c r="E107" s="13" t="s">
        <v>61</v>
      </c>
      <c r="F107" s="7">
        <v>2000</v>
      </c>
      <c r="G107" s="7">
        <f t="shared" si="8"/>
        <v>2360</v>
      </c>
      <c r="H107" s="7">
        <f t="shared" si="9"/>
        <v>6136</v>
      </c>
      <c r="I107" s="7">
        <v>6200</v>
      </c>
      <c r="J107" s="7">
        <f t="shared" si="10"/>
        <v>3100</v>
      </c>
    </row>
    <row r="108" spans="1:10" ht="19.899999999999999" customHeight="1" x14ac:dyDescent="0.3">
      <c r="A108" s="60" t="s">
        <v>81</v>
      </c>
      <c r="B108" s="61">
        <v>6000</v>
      </c>
      <c r="C108" s="63">
        <v>0.5</v>
      </c>
      <c r="D108" s="62">
        <f t="shared" si="7"/>
        <v>3000</v>
      </c>
      <c r="F108" s="7">
        <v>1400</v>
      </c>
      <c r="G108" s="7">
        <f t="shared" si="8"/>
        <v>1652</v>
      </c>
      <c r="H108" s="7">
        <f t="shared" si="9"/>
        <v>4295.2</v>
      </c>
      <c r="I108" s="7">
        <v>4300</v>
      </c>
      <c r="J108" s="7">
        <f t="shared" si="10"/>
        <v>2150</v>
      </c>
    </row>
    <row r="109" spans="1:10" ht="19.899999999999999" customHeight="1" x14ac:dyDescent="0.3">
      <c r="A109" s="60" t="s">
        <v>31</v>
      </c>
      <c r="B109" s="61">
        <v>15000</v>
      </c>
      <c r="C109" s="63">
        <v>0.5</v>
      </c>
      <c r="D109" s="62">
        <f t="shared" si="7"/>
        <v>7500</v>
      </c>
      <c r="E109" s="13" t="s">
        <v>61</v>
      </c>
      <c r="F109" s="7">
        <v>2000</v>
      </c>
      <c r="G109" s="7">
        <f t="shared" si="8"/>
        <v>2360</v>
      </c>
      <c r="H109" s="7">
        <f t="shared" si="9"/>
        <v>6136</v>
      </c>
      <c r="I109" s="7">
        <v>6200</v>
      </c>
      <c r="J109" s="7">
        <f t="shared" si="10"/>
        <v>3100</v>
      </c>
    </row>
    <row r="110" spans="1:10" ht="19.899999999999999" customHeight="1" x14ac:dyDescent="0.3">
      <c r="A110" s="69" t="s">
        <v>41</v>
      </c>
      <c r="B110" s="61">
        <v>6800</v>
      </c>
      <c r="C110" s="63">
        <v>0.5</v>
      </c>
      <c r="D110" s="62">
        <f t="shared" si="7"/>
        <v>3400</v>
      </c>
      <c r="E110" s="13" t="s">
        <v>61</v>
      </c>
      <c r="F110" s="7">
        <v>4600</v>
      </c>
      <c r="G110" s="7">
        <f t="shared" si="8"/>
        <v>5428</v>
      </c>
      <c r="H110" s="7">
        <f t="shared" si="9"/>
        <v>14112.8</v>
      </c>
      <c r="I110" s="7">
        <v>14200</v>
      </c>
      <c r="J110" s="7">
        <f t="shared" si="10"/>
        <v>7100</v>
      </c>
    </row>
    <row r="111" spans="1:10" ht="19.899999999999999" customHeight="1" x14ac:dyDescent="0.3">
      <c r="A111" s="69" t="s">
        <v>216</v>
      </c>
      <c r="B111" s="61">
        <v>6800</v>
      </c>
      <c r="C111" s="63">
        <v>0.5</v>
      </c>
      <c r="D111" s="62">
        <f t="shared" si="7"/>
        <v>3400</v>
      </c>
      <c r="F111" s="7">
        <v>4000</v>
      </c>
      <c r="G111" s="7">
        <f t="shared" si="8"/>
        <v>4720</v>
      </c>
      <c r="H111" s="7">
        <f t="shared" si="9"/>
        <v>12272</v>
      </c>
      <c r="I111" s="7">
        <v>12300</v>
      </c>
      <c r="J111" s="7">
        <f t="shared" si="10"/>
        <v>6150</v>
      </c>
    </row>
    <row r="112" spans="1:10" ht="19.899999999999999" customHeight="1" x14ac:dyDescent="0.3">
      <c r="A112" s="60" t="s">
        <v>19</v>
      </c>
      <c r="B112" s="61">
        <v>14200</v>
      </c>
      <c r="C112" s="63">
        <v>0.5</v>
      </c>
      <c r="D112" s="62">
        <f t="shared" si="7"/>
        <v>7100</v>
      </c>
      <c r="E112" s="13" t="s">
        <v>61</v>
      </c>
      <c r="F112" s="7">
        <v>4300</v>
      </c>
      <c r="G112" s="7">
        <f t="shared" si="8"/>
        <v>5074</v>
      </c>
      <c r="H112" s="7">
        <f t="shared" si="9"/>
        <v>13192.4</v>
      </c>
      <c r="I112" s="7">
        <v>13200</v>
      </c>
      <c r="J112" s="7">
        <f t="shared" si="10"/>
        <v>6600</v>
      </c>
    </row>
    <row r="113" spans="1:10" ht="19.899999999999999" customHeight="1" x14ac:dyDescent="0.3">
      <c r="A113" s="60" t="s">
        <v>11</v>
      </c>
      <c r="B113" s="61">
        <v>4450</v>
      </c>
      <c r="C113" s="44">
        <v>0.5</v>
      </c>
      <c r="D113" s="62">
        <f t="shared" si="7"/>
        <v>2225</v>
      </c>
      <c r="E113" s="13"/>
      <c r="F113" s="7"/>
      <c r="G113" s="7"/>
      <c r="H113" s="7"/>
      <c r="I113" s="7"/>
      <c r="J113" s="7"/>
    </row>
    <row r="114" spans="1:10" ht="19.899999999999999" customHeight="1" x14ac:dyDescent="0.3">
      <c r="A114" s="60" t="s">
        <v>82</v>
      </c>
      <c r="B114" s="61">
        <v>20400</v>
      </c>
      <c r="C114" s="44">
        <v>0.5</v>
      </c>
      <c r="D114" s="62">
        <f t="shared" si="7"/>
        <v>10200</v>
      </c>
      <c r="E114" s="13" t="s">
        <v>61</v>
      </c>
      <c r="F114" s="7">
        <v>4800</v>
      </c>
      <c r="G114" s="7">
        <f t="shared" si="8"/>
        <v>5664</v>
      </c>
      <c r="H114" s="7">
        <f t="shared" si="9"/>
        <v>14726.4</v>
      </c>
      <c r="I114" s="7">
        <v>14800</v>
      </c>
      <c r="J114" s="7">
        <f t="shared" si="10"/>
        <v>7400</v>
      </c>
    </row>
    <row r="115" spans="1:10" ht="17.25" customHeight="1" x14ac:dyDescent="0.3">
      <c r="A115" s="60" t="s">
        <v>16</v>
      </c>
      <c r="B115" s="61">
        <v>6000</v>
      </c>
      <c r="C115" s="63">
        <v>0.5</v>
      </c>
      <c r="D115" s="62">
        <f t="shared" si="7"/>
        <v>3000</v>
      </c>
      <c r="E115" s="13" t="s">
        <v>61</v>
      </c>
      <c r="F115" s="7">
        <v>5100</v>
      </c>
      <c r="G115" s="7">
        <f t="shared" si="8"/>
        <v>6018</v>
      </c>
      <c r="H115" s="7">
        <f t="shared" si="9"/>
        <v>15646.8</v>
      </c>
      <c r="I115" s="7">
        <v>16000</v>
      </c>
      <c r="J115" s="7">
        <f t="shared" si="10"/>
        <v>8000</v>
      </c>
    </row>
    <row r="116" spans="1:10" ht="23.25" customHeight="1" x14ac:dyDescent="0.3">
      <c r="A116" s="60" t="s">
        <v>44</v>
      </c>
      <c r="B116" s="61">
        <v>10000</v>
      </c>
      <c r="C116" s="63">
        <v>0.5</v>
      </c>
      <c r="D116" s="62">
        <f t="shared" si="7"/>
        <v>5000</v>
      </c>
      <c r="E116" s="13"/>
      <c r="F116" s="7"/>
      <c r="G116" s="7"/>
      <c r="H116" s="7"/>
      <c r="I116" s="7"/>
      <c r="J116" s="7"/>
    </row>
    <row r="117" spans="1:10" ht="19.899999999999999" customHeight="1" x14ac:dyDescent="0.3">
      <c r="A117" s="60" t="s">
        <v>26</v>
      </c>
      <c r="B117" s="61">
        <v>13500</v>
      </c>
      <c r="C117" s="63">
        <v>0.5</v>
      </c>
      <c r="D117" s="62">
        <f t="shared" si="7"/>
        <v>6750</v>
      </c>
      <c r="E117" s="13" t="s">
        <v>61</v>
      </c>
      <c r="F117" s="7">
        <v>4200</v>
      </c>
      <c r="G117" s="7">
        <f t="shared" si="8"/>
        <v>4956</v>
      </c>
      <c r="H117" s="7">
        <f t="shared" si="9"/>
        <v>12885.6</v>
      </c>
      <c r="I117" s="7">
        <v>12900</v>
      </c>
      <c r="J117" s="7">
        <f t="shared" si="10"/>
        <v>6450</v>
      </c>
    </row>
    <row r="118" spans="1:10" ht="19.899999999999999" customHeight="1" x14ac:dyDescent="0.3">
      <c r="A118" s="69" t="s">
        <v>66</v>
      </c>
      <c r="B118" s="61">
        <v>20400</v>
      </c>
      <c r="C118" s="44">
        <v>0.5</v>
      </c>
      <c r="D118" s="62">
        <f t="shared" si="7"/>
        <v>10200</v>
      </c>
      <c r="E118" s="13" t="s">
        <v>61</v>
      </c>
      <c r="F118" s="7">
        <v>100</v>
      </c>
      <c r="G118" s="7">
        <f t="shared" si="8"/>
        <v>118</v>
      </c>
      <c r="H118" s="7">
        <f t="shared" si="9"/>
        <v>306.8</v>
      </c>
      <c r="I118" s="7">
        <v>300</v>
      </c>
      <c r="J118" s="7">
        <f t="shared" si="10"/>
        <v>150</v>
      </c>
    </row>
    <row r="119" spans="1:10" ht="19.899999999999999" customHeight="1" x14ac:dyDescent="0.3">
      <c r="A119" s="69" t="s">
        <v>39</v>
      </c>
      <c r="B119" s="61">
        <v>9000</v>
      </c>
      <c r="C119" s="44">
        <v>0.5</v>
      </c>
      <c r="D119" s="62">
        <f t="shared" si="7"/>
        <v>4500</v>
      </c>
      <c r="E119" s="13" t="s">
        <v>61</v>
      </c>
      <c r="F119" s="7">
        <v>4600</v>
      </c>
      <c r="G119" s="7">
        <f t="shared" si="8"/>
        <v>5428</v>
      </c>
      <c r="H119" s="7">
        <f t="shared" si="9"/>
        <v>14112.8</v>
      </c>
      <c r="I119" s="7">
        <v>14200</v>
      </c>
      <c r="J119" s="7">
        <f t="shared" si="10"/>
        <v>7100</v>
      </c>
    </row>
    <row r="120" spans="1:10" ht="36.75" customHeight="1" x14ac:dyDescent="0.3">
      <c r="A120" s="69" t="s">
        <v>191</v>
      </c>
      <c r="B120" s="61">
        <v>9800</v>
      </c>
      <c r="C120" s="44">
        <v>0.5</v>
      </c>
      <c r="D120" s="62">
        <f t="shared" si="7"/>
        <v>4900</v>
      </c>
      <c r="E120" s="13" t="s">
        <v>61</v>
      </c>
      <c r="F120" s="7">
        <v>4600</v>
      </c>
      <c r="G120" s="7">
        <f t="shared" si="8"/>
        <v>5428</v>
      </c>
      <c r="H120" s="7">
        <f t="shared" si="9"/>
        <v>14112.8</v>
      </c>
      <c r="I120" s="7">
        <v>14200</v>
      </c>
      <c r="J120" s="7">
        <f t="shared" si="10"/>
        <v>7100</v>
      </c>
    </row>
    <row r="121" spans="1:10" ht="19.899999999999999" customHeight="1" x14ac:dyDescent="0.3">
      <c r="A121" s="69" t="s">
        <v>40</v>
      </c>
      <c r="B121" s="61">
        <v>9000</v>
      </c>
      <c r="C121" s="44">
        <v>0.5</v>
      </c>
      <c r="D121" s="62">
        <f t="shared" si="7"/>
        <v>4500</v>
      </c>
      <c r="E121" s="13"/>
      <c r="F121" s="7"/>
      <c r="G121" s="7"/>
      <c r="H121" s="7"/>
      <c r="I121" s="7"/>
      <c r="J121" s="7"/>
    </row>
    <row r="122" spans="1:10" ht="19.899999999999999" customHeight="1" x14ac:dyDescent="0.3">
      <c r="A122" s="60" t="s">
        <v>21</v>
      </c>
      <c r="B122" s="61">
        <v>11000</v>
      </c>
      <c r="C122" s="63">
        <v>0.5</v>
      </c>
      <c r="D122" s="62">
        <f t="shared" si="7"/>
        <v>5500</v>
      </c>
      <c r="E122" s="13" t="s">
        <v>61</v>
      </c>
      <c r="F122" s="7">
        <v>4600</v>
      </c>
      <c r="G122" s="7">
        <f t="shared" si="8"/>
        <v>5428</v>
      </c>
      <c r="H122" s="7">
        <f t="shared" si="9"/>
        <v>14112.8</v>
      </c>
      <c r="I122" s="7">
        <v>14200</v>
      </c>
      <c r="J122" s="7">
        <f t="shared" si="10"/>
        <v>7100</v>
      </c>
    </row>
    <row r="123" spans="1:10" ht="19.899999999999999" customHeight="1" x14ac:dyDescent="0.3">
      <c r="A123" s="60" t="s">
        <v>43</v>
      </c>
      <c r="B123" s="61">
        <v>7400</v>
      </c>
      <c r="C123" s="63">
        <v>0.5</v>
      </c>
      <c r="D123" s="62">
        <f t="shared" si="7"/>
        <v>3700</v>
      </c>
      <c r="E123" s="13" t="s">
        <v>61</v>
      </c>
      <c r="F123" s="7">
        <v>1800</v>
      </c>
      <c r="G123" s="7">
        <f t="shared" si="8"/>
        <v>2124</v>
      </c>
      <c r="H123" s="7">
        <f t="shared" si="9"/>
        <v>5522.4</v>
      </c>
      <c r="I123" s="7">
        <v>5600</v>
      </c>
      <c r="J123" s="7">
        <f t="shared" si="10"/>
        <v>2800</v>
      </c>
    </row>
    <row r="124" spans="1:10" ht="19.899999999999999" customHeight="1" x14ac:dyDescent="0.3">
      <c r="A124" s="60" t="s">
        <v>86</v>
      </c>
      <c r="B124" s="61">
        <v>8000</v>
      </c>
      <c r="C124" s="63">
        <v>0.5</v>
      </c>
      <c r="D124" s="62">
        <f t="shared" si="7"/>
        <v>4000</v>
      </c>
      <c r="E124" s="13" t="s">
        <v>61</v>
      </c>
      <c r="F124" s="7">
        <v>5000</v>
      </c>
      <c r="G124" s="7">
        <f t="shared" si="8"/>
        <v>5900</v>
      </c>
      <c r="H124" s="7">
        <f t="shared" si="9"/>
        <v>15340</v>
      </c>
      <c r="I124" s="7">
        <v>15400</v>
      </c>
      <c r="J124" s="7">
        <f t="shared" si="10"/>
        <v>7700</v>
      </c>
    </row>
    <row r="125" spans="1:10" ht="19.899999999999999" customHeight="1" x14ac:dyDescent="0.3">
      <c r="A125" s="60" t="s">
        <v>69</v>
      </c>
      <c r="B125" s="61">
        <v>4300</v>
      </c>
      <c r="C125" s="63">
        <v>0.5</v>
      </c>
      <c r="D125" s="62">
        <f t="shared" si="7"/>
        <v>2150</v>
      </c>
      <c r="E125" s="13" t="s">
        <v>61</v>
      </c>
      <c r="F125" s="7">
        <v>5550</v>
      </c>
      <c r="G125" s="7">
        <f t="shared" si="8"/>
        <v>6549</v>
      </c>
      <c r="H125" s="7">
        <f t="shared" si="9"/>
        <v>17027.400000000001</v>
      </c>
      <c r="I125" s="7">
        <v>17000</v>
      </c>
      <c r="J125" s="7">
        <f t="shared" si="10"/>
        <v>8500</v>
      </c>
    </row>
    <row r="126" spans="1:10" ht="19.899999999999999" customHeight="1" x14ac:dyDescent="0.3">
      <c r="A126" s="60" t="s">
        <v>192</v>
      </c>
      <c r="B126" s="61">
        <v>1000</v>
      </c>
      <c r="C126" s="63">
        <v>0.5</v>
      </c>
      <c r="D126" s="62">
        <f t="shared" si="7"/>
        <v>500</v>
      </c>
      <c r="E126" s="13" t="s">
        <v>61</v>
      </c>
      <c r="F126" s="7" t="s">
        <v>60</v>
      </c>
      <c r="G126" s="7" t="e">
        <f t="shared" si="8"/>
        <v>#VALUE!</v>
      </c>
      <c r="H126" s="7" t="e">
        <f t="shared" si="9"/>
        <v>#VALUE!</v>
      </c>
      <c r="I126" s="7"/>
      <c r="J126" s="7">
        <f t="shared" si="10"/>
        <v>0</v>
      </c>
    </row>
    <row r="127" spans="1:10" ht="19.899999999999999" customHeight="1" x14ac:dyDescent="0.3">
      <c r="A127" s="60" t="s">
        <v>13</v>
      </c>
      <c r="B127" s="61">
        <v>4200</v>
      </c>
      <c r="C127" s="44">
        <v>0.5</v>
      </c>
      <c r="D127" s="62">
        <f t="shared" si="7"/>
        <v>2100</v>
      </c>
      <c r="F127" s="7">
        <v>1200</v>
      </c>
      <c r="G127" s="7">
        <f t="shared" si="8"/>
        <v>1416</v>
      </c>
      <c r="H127" s="7">
        <f t="shared" si="9"/>
        <v>3681.6</v>
      </c>
      <c r="I127" s="7">
        <v>3700</v>
      </c>
      <c r="J127" s="7">
        <f t="shared" si="10"/>
        <v>1850</v>
      </c>
    </row>
    <row r="128" spans="1:10" ht="19.899999999999999" customHeight="1" x14ac:dyDescent="0.3">
      <c r="A128" s="69" t="s">
        <v>42</v>
      </c>
      <c r="B128" s="61">
        <v>6900</v>
      </c>
      <c r="C128" s="63">
        <v>0.5</v>
      </c>
      <c r="D128" s="62">
        <f t="shared" si="7"/>
        <v>3450</v>
      </c>
      <c r="F128" s="7"/>
      <c r="G128" s="7"/>
      <c r="H128" s="7"/>
      <c r="I128" s="7"/>
      <c r="J128" s="7"/>
    </row>
    <row r="129" spans="1:14" ht="19.899999999999999" customHeight="1" x14ac:dyDescent="0.3">
      <c r="A129" s="69" t="s">
        <v>38</v>
      </c>
      <c r="B129" s="61">
        <v>9500</v>
      </c>
      <c r="C129" s="63">
        <v>0.5</v>
      </c>
      <c r="D129" s="62">
        <f t="shared" si="7"/>
        <v>4750</v>
      </c>
      <c r="F129" s="7">
        <v>550</v>
      </c>
      <c r="G129" s="7">
        <f t="shared" si="8"/>
        <v>649</v>
      </c>
      <c r="H129" s="7">
        <f t="shared" si="9"/>
        <v>1687.4</v>
      </c>
      <c r="I129" s="7">
        <v>2600</v>
      </c>
      <c r="J129" s="7">
        <f t="shared" si="10"/>
        <v>1300</v>
      </c>
    </row>
    <row r="130" spans="1:14" ht="19.899999999999999" customHeight="1" x14ac:dyDescent="0.3">
      <c r="A130" s="60" t="s">
        <v>156</v>
      </c>
      <c r="B130" s="61">
        <v>8500</v>
      </c>
      <c r="C130" s="63">
        <v>0.5</v>
      </c>
      <c r="D130" s="62">
        <f t="shared" si="7"/>
        <v>4250</v>
      </c>
      <c r="E130" s="13" t="s">
        <v>61</v>
      </c>
      <c r="F130" s="7" t="s">
        <v>60</v>
      </c>
      <c r="G130" s="7" t="e">
        <f t="shared" si="8"/>
        <v>#VALUE!</v>
      </c>
      <c r="H130" s="7" t="e">
        <f t="shared" si="9"/>
        <v>#VALUE!</v>
      </c>
      <c r="I130" s="7"/>
      <c r="J130" s="7">
        <f t="shared" si="10"/>
        <v>0</v>
      </c>
    </row>
    <row r="131" spans="1:14" ht="19.899999999999999" customHeight="1" x14ac:dyDescent="0.3">
      <c r="A131" s="60" t="s">
        <v>151</v>
      </c>
      <c r="B131" s="61">
        <v>7500</v>
      </c>
      <c r="C131" s="63">
        <v>0.5</v>
      </c>
      <c r="D131" s="62">
        <f t="shared" si="7"/>
        <v>3750</v>
      </c>
      <c r="E131" s="13" t="s">
        <v>61</v>
      </c>
      <c r="F131" s="7">
        <v>2700</v>
      </c>
      <c r="G131" s="7">
        <f t="shared" si="8"/>
        <v>3186</v>
      </c>
      <c r="H131" s="7">
        <f t="shared" si="9"/>
        <v>8283.6</v>
      </c>
      <c r="I131" s="7">
        <v>8300</v>
      </c>
      <c r="J131" s="7">
        <f t="shared" si="10"/>
        <v>4150</v>
      </c>
    </row>
    <row r="132" spans="1:14" ht="19.899999999999999" customHeight="1" x14ac:dyDescent="0.3">
      <c r="A132" s="60" t="s">
        <v>152</v>
      </c>
      <c r="B132" s="61">
        <v>8000</v>
      </c>
      <c r="C132" s="63">
        <v>0.5</v>
      </c>
      <c r="D132" s="62">
        <f t="shared" si="7"/>
        <v>4000</v>
      </c>
      <c r="E132" s="13" t="s">
        <v>61</v>
      </c>
      <c r="F132" s="7">
        <v>2200</v>
      </c>
      <c r="G132" s="7">
        <f t="shared" si="8"/>
        <v>2596</v>
      </c>
      <c r="H132" s="7">
        <f t="shared" si="9"/>
        <v>6749.6</v>
      </c>
      <c r="I132" s="7">
        <v>6800</v>
      </c>
      <c r="J132" s="7">
        <f t="shared" si="10"/>
        <v>3400</v>
      </c>
    </row>
    <row r="133" spans="1:14" ht="19.899999999999999" customHeight="1" x14ac:dyDescent="0.3">
      <c r="A133" s="60" t="s">
        <v>85</v>
      </c>
      <c r="B133" s="61">
        <v>1000</v>
      </c>
      <c r="C133" s="63">
        <v>0.5</v>
      </c>
      <c r="D133" s="62">
        <f t="shared" si="7"/>
        <v>500</v>
      </c>
      <c r="E133" s="13" t="s">
        <v>61</v>
      </c>
      <c r="F133" s="7">
        <v>1500</v>
      </c>
      <c r="G133" s="7">
        <f t="shared" si="8"/>
        <v>1770</v>
      </c>
      <c r="H133" s="7">
        <f t="shared" si="9"/>
        <v>4602</v>
      </c>
      <c r="I133" s="7">
        <v>4600</v>
      </c>
      <c r="J133" s="7">
        <f t="shared" si="10"/>
        <v>2300</v>
      </c>
    </row>
    <row r="134" spans="1:14" ht="19.899999999999999" customHeight="1" x14ac:dyDescent="0.3">
      <c r="A134" s="60" t="s">
        <v>46</v>
      </c>
      <c r="B134" s="61">
        <v>3900</v>
      </c>
      <c r="C134" s="63">
        <v>0.5</v>
      </c>
      <c r="D134" s="62">
        <f t="shared" si="7"/>
        <v>1950</v>
      </c>
      <c r="E134" s="13" t="s">
        <v>61</v>
      </c>
      <c r="F134" s="7">
        <v>1800</v>
      </c>
      <c r="G134" s="7">
        <f t="shared" si="8"/>
        <v>2124</v>
      </c>
      <c r="H134" s="7">
        <f t="shared" si="9"/>
        <v>5522.4</v>
      </c>
      <c r="I134" s="7">
        <v>5600</v>
      </c>
      <c r="J134" s="7">
        <f t="shared" si="10"/>
        <v>2800</v>
      </c>
    </row>
    <row r="135" spans="1:14" ht="21" x14ac:dyDescent="0.35">
      <c r="A135" s="39" t="s">
        <v>138</v>
      </c>
      <c r="B135" s="40"/>
      <c r="C135" s="41"/>
      <c r="D135" s="42"/>
    </row>
    <row r="136" spans="1:14" ht="19.899999999999999" customHeight="1" x14ac:dyDescent="0.3">
      <c r="A136" s="60" t="s">
        <v>106</v>
      </c>
      <c r="B136" s="61">
        <v>3000</v>
      </c>
      <c r="C136" s="44">
        <v>0.5</v>
      </c>
      <c r="D136" s="62">
        <f t="shared" ref="D136:D141" si="11">+B136*0.5</f>
        <v>1500</v>
      </c>
      <c r="E136" s="16"/>
      <c r="F136" s="48"/>
      <c r="G136" s="48"/>
      <c r="H136" s="48"/>
      <c r="I136" s="48"/>
      <c r="J136" s="48"/>
      <c r="K136" s="49"/>
      <c r="L136" s="49"/>
      <c r="M136" s="49"/>
      <c r="N136" s="52"/>
    </row>
    <row r="137" spans="1:14" ht="19.899999999999999" customHeight="1" x14ac:dyDescent="0.3">
      <c r="A137" s="60" t="s">
        <v>193</v>
      </c>
      <c r="B137" s="61">
        <v>4400</v>
      </c>
      <c r="C137" s="44">
        <v>0.5</v>
      </c>
      <c r="D137" s="62">
        <f t="shared" si="11"/>
        <v>2200</v>
      </c>
      <c r="E137" s="13"/>
      <c r="F137" s="25"/>
      <c r="G137" s="25"/>
      <c r="H137" s="25"/>
      <c r="I137" s="25"/>
      <c r="J137" s="25"/>
    </row>
    <row r="138" spans="1:14" ht="19.899999999999999" customHeight="1" x14ac:dyDescent="0.3">
      <c r="A138" s="60" t="s">
        <v>194</v>
      </c>
      <c r="B138" s="61">
        <v>300</v>
      </c>
      <c r="C138" s="44">
        <v>0.5</v>
      </c>
      <c r="D138" s="62">
        <f t="shared" si="11"/>
        <v>150</v>
      </c>
      <c r="E138" s="13"/>
      <c r="F138" s="25"/>
      <c r="G138" s="25"/>
      <c r="H138" s="25"/>
      <c r="I138" s="25"/>
      <c r="J138" s="25"/>
    </row>
    <row r="139" spans="1:14" ht="19.899999999999999" customHeight="1" x14ac:dyDescent="0.3">
      <c r="A139" s="60" t="s">
        <v>195</v>
      </c>
      <c r="B139" s="61">
        <v>9100</v>
      </c>
      <c r="C139" s="44">
        <v>0.5</v>
      </c>
      <c r="D139" s="62">
        <f t="shared" si="11"/>
        <v>4550</v>
      </c>
      <c r="E139" s="13"/>
      <c r="F139" s="25"/>
      <c r="G139" s="25"/>
      <c r="H139" s="25"/>
      <c r="I139" s="25"/>
      <c r="J139" s="25"/>
    </row>
    <row r="140" spans="1:14" ht="19.899999999999999" customHeight="1" x14ac:dyDescent="0.3">
      <c r="A140" s="60" t="s">
        <v>196</v>
      </c>
      <c r="B140" s="61">
        <v>8300</v>
      </c>
      <c r="C140" s="44">
        <v>0.5</v>
      </c>
      <c r="D140" s="62">
        <f t="shared" si="11"/>
        <v>4150</v>
      </c>
      <c r="E140" s="13"/>
      <c r="F140" s="25"/>
      <c r="G140" s="25"/>
      <c r="H140" s="25"/>
      <c r="I140" s="25"/>
      <c r="J140" s="25"/>
    </row>
    <row r="141" spans="1:14" ht="19.899999999999999" customHeight="1" x14ac:dyDescent="0.3">
      <c r="A141" s="60" t="s">
        <v>197</v>
      </c>
      <c r="B141" s="61">
        <v>11680</v>
      </c>
      <c r="C141" s="44">
        <v>0.5</v>
      </c>
      <c r="D141" s="62">
        <f t="shared" si="11"/>
        <v>5840</v>
      </c>
      <c r="E141" s="13"/>
      <c r="F141" s="25"/>
      <c r="G141" s="25"/>
      <c r="H141" s="25"/>
      <c r="I141" s="25"/>
      <c r="J141" s="25"/>
    </row>
    <row r="142" spans="1:14" ht="19.899999999999999" customHeight="1" x14ac:dyDescent="0.3">
      <c r="A142" s="60" t="s">
        <v>198</v>
      </c>
      <c r="B142" s="61">
        <v>1700</v>
      </c>
      <c r="C142" s="44">
        <v>0.5</v>
      </c>
      <c r="D142" s="62">
        <v>850</v>
      </c>
      <c r="E142" s="13"/>
      <c r="F142" s="25"/>
      <c r="G142" s="25"/>
      <c r="H142" s="25"/>
      <c r="I142" s="25"/>
      <c r="J142" s="25"/>
    </row>
    <row r="143" spans="1:14" ht="19.899999999999999" customHeight="1" x14ac:dyDescent="0.3">
      <c r="A143" s="60" t="s">
        <v>199</v>
      </c>
      <c r="B143" s="61">
        <v>10300</v>
      </c>
      <c r="C143" s="44">
        <v>0.5</v>
      </c>
      <c r="D143" s="62">
        <f>+B143*0.5</f>
        <v>5150</v>
      </c>
      <c r="E143" s="13"/>
      <c r="F143" s="25"/>
      <c r="G143" s="25"/>
      <c r="H143" s="25"/>
      <c r="I143" s="25"/>
      <c r="J143" s="25"/>
    </row>
    <row r="144" spans="1:14" ht="19.899999999999999" customHeight="1" x14ac:dyDescent="0.3">
      <c r="A144" s="60" t="s">
        <v>105</v>
      </c>
      <c r="B144" s="61">
        <v>12200</v>
      </c>
      <c r="C144" s="44">
        <v>0.5</v>
      </c>
      <c r="D144" s="62">
        <f>+B144*0.5</f>
        <v>6100</v>
      </c>
      <c r="E144" s="13"/>
      <c r="F144" s="25"/>
      <c r="G144" s="25"/>
      <c r="H144" s="25"/>
      <c r="I144" s="25"/>
      <c r="J144" s="25"/>
    </row>
    <row r="145" spans="1:10" ht="19.899999999999999" customHeight="1" x14ac:dyDescent="0.3">
      <c r="A145" s="60" t="s">
        <v>163</v>
      </c>
      <c r="B145" s="61">
        <v>8000</v>
      </c>
      <c r="C145" s="44">
        <v>0.5</v>
      </c>
      <c r="D145" s="62">
        <f>+B145*0.5</f>
        <v>4000</v>
      </c>
      <c r="E145" s="13"/>
      <c r="F145" s="25"/>
      <c r="G145" s="25"/>
      <c r="H145" s="25"/>
      <c r="I145" s="25"/>
      <c r="J145" s="25"/>
    </row>
    <row r="146" spans="1:10" ht="19.899999999999999" customHeight="1" x14ac:dyDescent="0.3">
      <c r="A146" s="60" t="s">
        <v>155</v>
      </c>
      <c r="B146" s="61">
        <v>1550</v>
      </c>
      <c r="C146" s="44">
        <v>0.5</v>
      </c>
      <c r="D146" s="62">
        <f>+B146*0.5</f>
        <v>775</v>
      </c>
      <c r="E146" s="13"/>
      <c r="F146" s="25"/>
      <c r="G146" s="25"/>
      <c r="H146" s="25"/>
      <c r="I146" s="25"/>
      <c r="J146" s="25"/>
    </row>
    <row r="147" spans="1:10" ht="19.899999999999999" customHeight="1" x14ac:dyDescent="0.35">
      <c r="A147" s="39" t="s">
        <v>137</v>
      </c>
      <c r="B147" s="40"/>
      <c r="C147" s="41"/>
      <c r="D147" s="42"/>
      <c r="E147" s="13"/>
      <c r="F147" s="25"/>
      <c r="G147" s="25"/>
      <c r="H147" s="25"/>
      <c r="I147" s="25"/>
      <c r="J147" s="25"/>
    </row>
    <row r="148" spans="1:10" ht="19.899999999999999" customHeight="1" x14ac:dyDescent="0.3">
      <c r="A148" s="60" t="s">
        <v>200</v>
      </c>
      <c r="B148" s="61">
        <v>1500</v>
      </c>
      <c r="C148" s="44">
        <v>0.5</v>
      </c>
      <c r="D148" s="62">
        <f t="shared" ref="D148:D157" si="12">+B148*0.5</f>
        <v>750</v>
      </c>
      <c r="E148" s="13"/>
      <c r="F148" s="25"/>
      <c r="G148" s="25"/>
      <c r="H148" s="25"/>
      <c r="I148" s="25"/>
      <c r="J148" s="25"/>
    </row>
    <row r="149" spans="1:10" ht="19.899999999999999" customHeight="1" x14ac:dyDescent="0.3">
      <c r="A149" s="60" t="s">
        <v>159</v>
      </c>
      <c r="B149" s="61">
        <v>4000</v>
      </c>
      <c r="C149" s="44">
        <v>0.5</v>
      </c>
      <c r="D149" s="62">
        <f t="shared" si="12"/>
        <v>2000</v>
      </c>
      <c r="E149" s="13"/>
      <c r="F149" s="25"/>
      <c r="G149" s="25"/>
      <c r="H149" s="25"/>
      <c r="I149" s="25"/>
      <c r="J149" s="25"/>
    </row>
    <row r="150" spans="1:10" ht="19.899999999999999" customHeight="1" x14ac:dyDescent="0.3">
      <c r="A150" s="60" t="s">
        <v>116</v>
      </c>
      <c r="B150" s="61">
        <v>1050</v>
      </c>
      <c r="C150" s="44">
        <v>0.5</v>
      </c>
      <c r="D150" s="62">
        <f t="shared" si="12"/>
        <v>525</v>
      </c>
      <c r="E150" s="13"/>
      <c r="F150" s="25"/>
      <c r="G150" s="25"/>
      <c r="H150" s="25"/>
      <c r="I150" s="25"/>
      <c r="J150" s="25"/>
    </row>
    <row r="151" spans="1:10" ht="19.899999999999999" customHeight="1" x14ac:dyDescent="0.3">
      <c r="A151" s="60" t="s">
        <v>125</v>
      </c>
      <c r="B151" s="61">
        <v>1350</v>
      </c>
      <c r="C151" s="44">
        <v>0.5</v>
      </c>
      <c r="D151" s="62">
        <f t="shared" si="12"/>
        <v>675</v>
      </c>
      <c r="E151" s="13"/>
      <c r="F151" s="25"/>
      <c r="G151" s="25"/>
      <c r="H151" s="25"/>
      <c r="I151" s="25"/>
      <c r="J151" s="25"/>
    </row>
    <row r="152" spans="1:10" ht="19.899999999999999" customHeight="1" x14ac:dyDescent="0.3">
      <c r="A152" s="60" t="s">
        <v>126</v>
      </c>
      <c r="B152" s="61">
        <v>1500</v>
      </c>
      <c r="C152" s="44">
        <v>0.5</v>
      </c>
      <c r="D152" s="62">
        <f t="shared" si="12"/>
        <v>750</v>
      </c>
      <c r="E152" s="13"/>
      <c r="F152" s="25"/>
      <c r="G152" s="25"/>
      <c r="H152" s="25"/>
      <c r="I152" s="25"/>
      <c r="J152" s="25"/>
    </row>
    <row r="153" spans="1:10" ht="19.899999999999999" customHeight="1" x14ac:dyDescent="0.3">
      <c r="A153" s="60" t="s">
        <v>127</v>
      </c>
      <c r="B153" s="61">
        <v>1700</v>
      </c>
      <c r="C153" s="44">
        <v>0.5</v>
      </c>
      <c r="D153" s="62">
        <f t="shared" si="12"/>
        <v>850</v>
      </c>
      <c r="E153" s="13"/>
      <c r="F153" s="25"/>
      <c r="G153" s="25"/>
      <c r="H153" s="25"/>
      <c r="I153" s="25"/>
      <c r="J153" s="25"/>
    </row>
    <row r="154" spans="1:10" ht="19.899999999999999" customHeight="1" x14ac:dyDescent="0.3">
      <c r="A154" s="60" t="s">
        <v>117</v>
      </c>
      <c r="B154" s="61">
        <v>1200</v>
      </c>
      <c r="C154" s="44">
        <v>0.5</v>
      </c>
      <c r="D154" s="62">
        <f t="shared" si="12"/>
        <v>600</v>
      </c>
      <c r="E154" s="13"/>
      <c r="F154" s="25"/>
      <c r="G154" s="25"/>
      <c r="H154" s="25"/>
      <c r="I154" s="25"/>
      <c r="J154" s="25"/>
    </row>
    <row r="155" spans="1:10" ht="19.899999999999999" customHeight="1" x14ac:dyDescent="0.3">
      <c r="A155" s="60" t="s">
        <v>136</v>
      </c>
      <c r="B155" s="61">
        <v>1350</v>
      </c>
      <c r="C155" s="44">
        <v>0.5</v>
      </c>
      <c r="D155" s="62">
        <f t="shared" si="12"/>
        <v>675</v>
      </c>
      <c r="E155" s="13"/>
      <c r="F155" s="25"/>
      <c r="G155" s="25"/>
      <c r="H155" s="25"/>
      <c r="I155" s="25"/>
      <c r="J155" s="25"/>
    </row>
    <row r="156" spans="1:10" ht="19.899999999999999" customHeight="1" x14ac:dyDescent="0.3">
      <c r="A156" s="60" t="s">
        <v>104</v>
      </c>
      <c r="B156" s="61">
        <v>1600</v>
      </c>
      <c r="C156" s="44">
        <v>0.5</v>
      </c>
      <c r="D156" s="62">
        <f t="shared" si="12"/>
        <v>800</v>
      </c>
      <c r="E156" s="13"/>
      <c r="F156" s="25"/>
      <c r="G156" s="25"/>
      <c r="H156" s="25"/>
      <c r="I156" s="25"/>
      <c r="J156" s="25"/>
    </row>
    <row r="157" spans="1:10" ht="19.899999999999999" customHeight="1" x14ac:dyDescent="0.3">
      <c r="A157" s="60" t="s">
        <v>162</v>
      </c>
      <c r="B157" s="61">
        <v>1600</v>
      </c>
      <c r="C157" s="44">
        <v>0.5</v>
      </c>
      <c r="D157" s="62">
        <f t="shared" si="12"/>
        <v>800</v>
      </c>
      <c r="E157" s="13"/>
      <c r="F157" s="25"/>
      <c r="G157" s="25"/>
      <c r="H157" s="25"/>
      <c r="I157" s="25"/>
      <c r="J157" s="25"/>
    </row>
    <row r="158" spans="1:10" ht="18.75" x14ac:dyDescent="0.3">
      <c r="A158" s="60" t="s">
        <v>102</v>
      </c>
      <c r="B158" s="61">
        <v>0</v>
      </c>
      <c r="C158" s="44"/>
      <c r="D158" s="62">
        <v>0</v>
      </c>
      <c r="E158" s="13"/>
      <c r="F158" s="25"/>
      <c r="G158" s="25"/>
      <c r="H158" s="25"/>
      <c r="I158" s="25"/>
      <c r="J158" s="25"/>
    </row>
    <row r="159" spans="1:10" ht="18.75" customHeight="1" x14ac:dyDescent="0.3">
      <c r="A159" s="60" t="s">
        <v>118</v>
      </c>
      <c r="B159" s="61">
        <v>2050</v>
      </c>
      <c r="C159" s="44">
        <v>0.5</v>
      </c>
      <c r="D159" s="62">
        <f>+B159*0.5</f>
        <v>1025</v>
      </c>
      <c r="E159" s="13"/>
      <c r="F159" s="25"/>
      <c r="G159" s="25"/>
      <c r="H159" s="25"/>
      <c r="I159" s="25"/>
      <c r="J159" s="25"/>
    </row>
    <row r="160" spans="1:10" ht="19.899999999999999" customHeight="1" x14ac:dyDescent="0.3">
      <c r="A160" s="60" t="s">
        <v>103</v>
      </c>
      <c r="B160" s="61">
        <v>0</v>
      </c>
      <c r="C160" s="44"/>
      <c r="D160" s="62">
        <v>0</v>
      </c>
      <c r="E160" s="13"/>
      <c r="F160" s="25"/>
      <c r="G160" s="25"/>
      <c r="H160" s="25"/>
      <c r="I160" s="25"/>
      <c r="J160" s="25"/>
    </row>
    <row r="161" spans="1:10" ht="19.899999999999999" customHeight="1" x14ac:dyDescent="0.3">
      <c r="A161" s="60" t="s">
        <v>119</v>
      </c>
      <c r="B161" s="61">
        <v>1000</v>
      </c>
      <c r="C161" s="44">
        <v>0.5</v>
      </c>
      <c r="D161" s="62">
        <f>+B161*0.5</f>
        <v>500</v>
      </c>
      <c r="E161" s="13"/>
      <c r="F161" s="25"/>
      <c r="G161" s="25"/>
      <c r="H161" s="25"/>
      <c r="I161" s="25"/>
      <c r="J161" s="25"/>
    </row>
    <row r="162" spans="1:10" ht="19.899999999999999" customHeight="1" x14ac:dyDescent="0.3">
      <c r="A162" s="60" t="s">
        <v>120</v>
      </c>
      <c r="B162" s="61">
        <v>900</v>
      </c>
      <c r="C162" s="44">
        <v>0.5</v>
      </c>
      <c r="D162" s="62">
        <f>+B162*0.5</f>
        <v>450</v>
      </c>
      <c r="E162" s="13"/>
      <c r="F162" s="25"/>
      <c r="G162" s="25"/>
      <c r="H162" s="25"/>
      <c r="I162" s="25"/>
      <c r="J162" s="25"/>
    </row>
    <row r="163" spans="1:10" ht="19.899999999999999" customHeight="1" x14ac:dyDescent="0.3">
      <c r="A163" s="60" t="s">
        <v>154</v>
      </c>
      <c r="B163" s="61">
        <v>600</v>
      </c>
      <c r="C163" s="44">
        <v>0.5</v>
      </c>
      <c r="D163" s="62">
        <f>+B163*0.5</f>
        <v>300</v>
      </c>
      <c r="E163" s="13"/>
      <c r="F163" s="25"/>
      <c r="G163" s="25"/>
      <c r="H163" s="25"/>
      <c r="I163" s="25"/>
      <c r="J163" s="25"/>
    </row>
    <row r="164" spans="1:10" ht="19.899999999999999" customHeight="1" x14ac:dyDescent="0.35">
      <c r="A164" s="39" t="s">
        <v>123</v>
      </c>
      <c r="B164" s="40"/>
      <c r="C164" s="41"/>
      <c r="D164" s="42"/>
      <c r="E164" s="13"/>
      <c r="F164" s="25"/>
      <c r="G164" s="25"/>
      <c r="H164" s="25"/>
      <c r="I164" s="25"/>
      <c r="J164" s="25"/>
    </row>
    <row r="165" spans="1:10" ht="19.899999999999999" customHeight="1" x14ac:dyDescent="0.3">
      <c r="A165" s="46" t="s">
        <v>107</v>
      </c>
      <c r="B165" s="43">
        <v>8500</v>
      </c>
      <c r="C165" s="44">
        <v>0.5</v>
      </c>
      <c r="D165" s="45">
        <f t="shared" ref="D165:D173" si="13">+B165*0.5</f>
        <v>4250</v>
      </c>
      <c r="E165" s="13"/>
      <c r="F165" s="25"/>
      <c r="G165" s="25"/>
      <c r="H165" s="25"/>
      <c r="I165" s="25"/>
      <c r="J165" s="25"/>
    </row>
    <row r="166" spans="1:10" ht="19.899999999999999" customHeight="1" x14ac:dyDescent="0.3">
      <c r="A166" s="46" t="s">
        <v>108</v>
      </c>
      <c r="B166" s="43">
        <v>9700</v>
      </c>
      <c r="C166" s="44">
        <v>0.5</v>
      </c>
      <c r="D166" s="45">
        <f>+B166*0.5</f>
        <v>4850</v>
      </c>
      <c r="E166" s="13"/>
      <c r="F166" s="25"/>
      <c r="G166" s="25"/>
      <c r="H166" s="25"/>
      <c r="I166" s="25"/>
      <c r="J166" s="25"/>
    </row>
    <row r="167" spans="1:10" ht="19.899999999999999" customHeight="1" x14ac:dyDescent="0.3">
      <c r="A167" s="46" t="s">
        <v>147</v>
      </c>
      <c r="B167" s="43">
        <v>10000</v>
      </c>
      <c r="C167" s="44">
        <v>0.5</v>
      </c>
      <c r="D167" s="45">
        <f t="shared" si="13"/>
        <v>5000</v>
      </c>
      <c r="E167" s="13"/>
      <c r="F167" s="25"/>
      <c r="G167" s="25"/>
      <c r="H167" s="25"/>
      <c r="I167" s="25"/>
      <c r="J167" s="25"/>
    </row>
    <row r="168" spans="1:10" ht="19.899999999999999" customHeight="1" x14ac:dyDescent="0.3">
      <c r="A168" s="46" t="s">
        <v>146</v>
      </c>
      <c r="B168" s="53">
        <v>7000</v>
      </c>
      <c r="C168" s="55">
        <v>0.5</v>
      </c>
      <c r="D168" s="54">
        <f>+B168*0.5</f>
        <v>3500</v>
      </c>
      <c r="E168" s="13"/>
      <c r="F168" s="25"/>
      <c r="G168" s="25"/>
      <c r="H168" s="25"/>
      <c r="I168" s="25"/>
      <c r="J168" s="25"/>
    </row>
    <row r="169" spans="1:10" ht="19.899999999999999" customHeight="1" x14ac:dyDescent="0.3">
      <c r="A169" s="46" t="s">
        <v>145</v>
      </c>
      <c r="B169" s="43">
        <v>12000</v>
      </c>
      <c r="C169" s="44">
        <v>0.5</v>
      </c>
      <c r="D169" s="45">
        <f>+B169*0.5</f>
        <v>6000</v>
      </c>
      <c r="E169" s="13"/>
      <c r="F169" s="25"/>
      <c r="G169" s="25"/>
      <c r="H169" s="25"/>
      <c r="I169" s="25"/>
      <c r="J169" s="25"/>
    </row>
    <row r="170" spans="1:10" ht="19.899999999999999" customHeight="1" x14ac:dyDescent="0.3">
      <c r="A170" s="46" t="s">
        <v>201</v>
      </c>
      <c r="B170" s="43">
        <v>4750</v>
      </c>
      <c r="C170" s="44">
        <v>0.5</v>
      </c>
      <c r="D170" s="45">
        <f t="shared" si="13"/>
        <v>2375</v>
      </c>
      <c r="E170" s="13"/>
      <c r="F170" s="25"/>
      <c r="G170" s="25"/>
      <c r="H170" s="25"/>
      <c r="I170" s="25"/>
      <c r="J170" s="25"/>
    </row>
    <row r="171" spans="1:10" ht="19.899999999999999" customHeight="1" x14ac:dyDescent="0.3">
      <c r="A171" s="46" t="s">
        <v>109</v>
      </c>
      <c r="B171" s="43">
        <v>4694</v>
      </c>
      <c r="C171" s="44">
        <v>0.5</v>
      </c>
      <c r="D171" s="45">
        <f t="shared" si="13"/>
        <v>2347</v>
      </c>
      <c r="E171" s="13"/>
      <c r="F171" s="25"/>
      <c r="G171" s="25"/>
      <c r="H171" s="25"/>
      <c r="I171" s="25"/>
      <c r="J171" s="25"/>
    </row>
    <row r="172" spans="1:10" ht="19.899999999999999" customHeight="1" x14ac:dyDescent="0.3">
      <c r="A172" s="46" t="s">
        <v>202</v>
      </c>
      <c r="B172" s="43">
        <v>1000</v>
      </c>
      <c r="C172" s="44">
        <v>0.5</v>
      </c>
      <c r="D172" s="45">
        <f t="shared" si="13"/>
        <v>500</v>
      </c>
      <c r="E172" s="13"/>
      <c r="F172" s="25"/>
      <c r="G172" s="25"/>
      <c r="H172" s="25"/>
      <c r="I172" s="25"/>
      <c r="J172" s="25"/>
    </row>
    <row r="173" spans="1:10" ht="19.899999999999999" customHeight="1" x14ac:dyDescent="0.3">
      <c r="A173" s="46" t="s">
        <v>203</v>
      </c>
      <c r="B173" s="43">
        <v>3500</v>
      </c>
      <c r="C173" s="44">
        <v>0.5</v>
      </c>
      <c r="D173" s="45">
        <f t="shared" si="13"/>
        <v>1750</v>
      </c>
      <c r="E173" s="13"/>
      <c r="F173" s="25"/>
      <c r="G173" s="25"/>
      <c r="H173" s="25"/>
      <c r="I173" s="25"/>
      <c r="J173" s="25"/>
    </row>
    <row r="174" spans="1:10" ht="19.899999999999999" customHeight="1" x14ac:dyDescent="0.35">
      <c r="A174" s="39" t="s">
        <v>139</v>
      </c>
      <c r="B174" s="40"/>
      <c r="C174" s="41"/>
      <c r="D174" s="42"/>
      <c r="E174" s="13"/>
      <c r="F174" s="25"/>
      <c r="G174" s="25"/>
      <c r="H174" s="25"/>
      <c r="I174" s="25"/>
      <c r="J174" s="25"/>
    </row>
    <row r="175" spans="1:10" ht="19.899999999999999" customHeight="1" x14ac:dyDescent="0.3">
      <c r="A175" s="60" t="s">
        <v>164</v>
      </c>
      <c r="B175" s="61">
        <v>8000</v>
      </c>
      <c r="C175" s="44">
        <v>0.5</v>
      </c>
      <c r="D175" s="62">
        <f t="shared" ref="D175:D194" si="14">+B175*0.5</f>
        <v>4000</v>
      </c>
      <c r="E175" s="13"/>
      <c r="F175" s="25"/>
      <c r="G175" s="25"/>
      <c r="H175" s="25"/>
      <c r="I175" s="25"/>
      <c r="J175" s="25"/>
    </row>
    <row r="176" spans="1:10" ht="19.899999999999999" customHeight="1" x14ac:dyDescent="0.3">
      <c r="A176" s="60" t="s">
        <v>148</v>
      </c>
      <c r="B176" s="61">
        <v>6000</v>
      </c>
      <c r="C176" s="44">
        <v>0.5</v>
      </c>
      <c r="D176" s="62">
        <f t="shared" si="14"/>
        <v>3000</v>
      </c>
      <c r="E176" s="13"/>
      <c r="F176" s="25"/>
      <c r="G176" s="25"/>
      <c r="H176" s="25"/>
      <c r="I176" s="25"/>
      <c r="J176" s="25"/>
    </row>
    <row r="177" spans="1:10" ht="19.899999999999999" customHeight="1" x14ac:dyDescent="0.3">
      <c r="A177" s="60" t="s">
        <v>150</v>
      </c>
      <c r="B177" s="61">
        <v>30000</v>
      </c>
      <c r="C177" s="44">
        <v>0.5</v>
      </c>
      <c r="D177" s="62">
        <f t="shared" si="14"/>
        <v>15000</v>
      </c>
      <c r="E177" s="13"/>
      <c r="F177" s="25"/>
      <c r="G177" s="25"/>
      <c r="H177" s="25"/>
      <c r="I177" s="25"/>
      <c r="J177" s="25"/>
    </row>
    <row r="178" spans="1:10" ht="45.75" customHeight="1" x14ac:dyDescent="0.3">
      <c r="A178" s="66" t="s">
        <v>204</v>
      </c>
      <c r="B178" s="61">
        <v>40000</v>
      </c>
      <c r="C178" s="44">
        <v>0.5</v>
      </c>
      <c r="D178" s="62">
        <f t="shared" si="14"/>
        <v>20000</v>
      </c>
      <c r="E178" s="13"/>
      <c r="F178" s="25"/>
      <c r="G178" s="25"/>
      <c r="H178" s="25"/>
      <c r="I178" s="25"/>
      <c r="J178" s="25"/>
    </row>
    <row r="179" spans="1:10" ht="19.899999999999999" customHeight="1" x14ac:dyDescent="0.3">
      <c r="A179" s="60" t="s">
        <v>205</v>
      </c>
      <c r="B179" s="61">
        <v>1000</v>
      </c>
      <c r="C179" s="44">
        <v>0.5</v>
      </c>
      <c r="D179" s="62">
        <f t="shared" si="14"/>
        <v>500</v>
      </c>
      <c r="E179" s="13"/>
      <c r="F179" s="25"/>
      <c r="G179" s="25"/>
      <c r="H179" s="25"/>
      <c r="I179" s="25"/>
      <c r="J179" s="25"/>
    </row>
    <row r="180" spans="1:10" ht="19.899999999999999" customHeight="1" x14ac:dyDescent="0.3">
      <c r="A180" s="60" t="s">
        <v>206</v>
      </c>
      <c r="B180" s="61">
        <v>4500</v>
      </c>
      <c r="C180" s="44">
        <v>0.5</v>
      </c>
      <c r="D180" s="62">
        <f t="shared" si="14"/>
        <v>2250</v>
      </c>
      <c r="E180" s="13"/>
      <c r="F180" s="25"/>
      <c r="G180" s="25"/>
      <c r="H180" s="25"/>
      <c r="I180" s="25"/>
      <c r="J180" s="25"/>
    </row>
    <row r="181" spans="1:10" ht="19.899999999999999" customHeight="1" x14ac:dyDescent="0.3">
      <c r="A181" s="60" t="s">
        <v>207</v>
      </c>
      <c r="B181" s="61">
        <v>3500</v>
      </c>
      <c r="C181" s="44">
        <v>0.5</v>
      </c>
      <c r="D181" s="62">
        <f t="shared" si="14"/>
        <v>1750</v>
      </c>
      <c r="E181" s="13"/>
      <c r="F181" s="25"/>
      <c r="G181" s="25"/>
      <c r="H181" s="25"/>
      <c r="I181" s="25"/>
      <c r="J181" s="25"/>
    </row>
    <row r="182" spans="1:10" ht="19.899999999999999" customHeight="1" x14ac:dyDescent="0.3">
      <c r="A182" s="60" t="s">
        <v>110</v>
      </c>
      <c r="B182" s="61">
        <v>4500</v>
      </c>
      <c r="C182" s="44">
        <v>0.5</v>
      </c>
      <c r="D182" s="62">
        <f t="shared" si="14"/>
        <v>2250</v>
      </c>
      <c r="E182" s="13"/>
      <c r="F182" s="25"/>
      <c r="G182" s="25"/>
      <c r="H182" s="25"/>
      <c r="I182" s="25"/>
      <c r="J182" s="25"/>
    </row>
    <row r="183" spans="1:10" ht="19.899999999999999" customHeight="1" x14ac:dyDescent="0.3">
      <c r="A183" s="60" t="s">
        <v>111</v>
      </c>
      <c r="B183" s="61">
        <v>3500</v>
      </c>
      <c r="C183" s="44">
        <v>0.5</v>
      </c>
      <c r="D183" s="62">
        <f t="shared" si="14"/>
        <v>1750</v>
      </c>
      <c r="E183" s="13"/>
      <c r="F183" s="25"/>
      <c r="G183" s="25"/>
      <c r="H183" s="25"/>
      <c r="I183" s="25"/>
      <c r="J183" s="25"/>
    </row>
    <row r="184" spans="1:10" ht="19.899999999999999" customHeight="1" x14ac:dyDescent="0.3">
      <c r="A184" s="60" t="s">
        <v>144</v>
      </c>
      <c r="B184" s="61">
        <v>3000</v>
      </c>
      <c r="C184" s="44">
        <v>0.5</v>
      </c>
      <c r="D184" s="62">
        <f t="shared" si="14"/>
        <v>1500</v>
      </c>
      <c r="E184" s="13"/>
      <c r="F184" s="25"/>
      <c r="G184" s="25"/>
      <c r="H184" s="25"/>
      <c r="I184" s="25"/>
      <c r="J184" s="25"/>
    </row>
    <row r="185" spans="1:10" ht="19.899999999999999" customHeight="1" x14ac:dyDescent="0.3">
      <c r="A185" s="60" t="s">
        <v>112</v>
      </c>
      <c r="B185" s="61">
        <v>2400</v>
      </c>
      <c r="C185" s="44">
        <v>0.5</v>
      </c>
      <c r="D185" s="62">
        <f t="shared" si="14"/>
        <v>1200</v>
      </c>
      <c r="E185" s="13"/>
      <c r="F185" s="25"/>
      <c r="G185" s="25"/>
      <c r="H185" s="25"/>
      <c r="I185" s="25"/>
      <c r="J185" s="25"/>
    </row>
    <row r="186" spans="1:10" ht="19.899999999999999" customHeight="1" x14ac:dyDescent="0.3">
      <c r="A186" s="60" t="s">
        <v>157</v>
      </c>
      <c r="B186" s="61">
        <v>15000</v>
      </c>
      <c r="C186" s="44">
        <v>0.5</v>
      </c>
      <c r="D186" s="62">
        <f t="shared" si="14"/>
        <v>7500</v>
      </c>
      <c r="E186" s="13"/>
      <c r="F186" s="25"/>
      <c r="G186" s="25"/>
      <c r="H186" s="25"/>
      <c r="I186" s="25"/>
      <c r="J186" s="25"/>
    </row>
    <row r="187" spans="1:10" ht="19.899999999999999" customHeight="1" x14ac:dyDescent="0.3">
      <c r="A187" s="60" t="s">
        <v>208</v>
      </c>
      <c r="B187" s="61">
        <v>14000</v>
      </c>
      <c r="C187" s="44">
        <v>0.5</v>
      </c>
      <c r="D187" s="62">
        <f t="shared" si="14"/>
        <v>7000</v>
      </c>
      <c r="E187" s="13"/>
      <c r="F187" s="25"/>
      <c r="G187" s="25"/>
      <c r="H187" s="25"/>
      <c r="I187" s="25"/>
      <c r="J187" s="25"/>
    </row>
    <row r="188" spans="1:10" ht="19.899999999999999" customHeight="1" x14ac:dyDescent="0.3">
      <c r="A188" s="60" t="s">
        <v>149</v>
      </c>
      <c r="B188" s="61">
        <v>12000</v>
      </c>
      <c r="C188" s="44">
        <v>0.5</v>
      </c>
      <c r="D188" s="62">
        <f t="shared" si="14"/>
        <v>6000</v>
      </c>
      <c r="E188" s="13"/>
      <c r="F188" s="25"/>
      <c r="G188" s="25"/>
      <c r="H188" s="25"/>
      <c r="I188" s="25"/>
      <c r="J188" s="25"/>
    </row>
    <row r="189" spans="1:10" ht="19.899999999999999" customHeight="1" x14ac:dyDescent="0.3">
      <c r="A189" s="60" t="s">
        <v>153</v>
      </c>
      <c r="B189" s="61">
        <v>3000</v>
      </c>
      <c r="C189" s="44">
        <v>0.5</v>
      </c>
      <c r="D189" s="62">
        <f t="shared" si="14"/>
        <v>1500</v>
      </c>
      <c r="E189" s="13"/>
      <c r="F189" s="25"/>
      <c r="G189" s="25"/>
      <c r="H189" s="25"/>
      <c r="I189" s="25"/>
      <c r="J189" s="25"/>
    </row>
    <row r="190" spans="1:10" ht="19.899999999999999" customHeight="1" x14ac:dyDescent="0.3">
      <c r="A190" s="60" t="s">
        <v>143</v>
      </c>
      <c r="B190" s="61">
        <v>2000</v>
      </c>
      <c r="C190" s="44">
        <v>0.5</v>
      </c>
      <c r="D190" s="62">
        <f t="shared" si="14"/>
        <v>1000</v>
      </c>
      <c r="E190" s="13"/>
      <c r="F190" s="25"/>
      <c r="G190" s="25"/>
      <c r="H190" s="25"/>
      <c r="I190" s="25"/>
      <c r="J190" s="25"/>
    </row>
    <row r="191" spans="1:10" ht="19.899999999999999" customHeight="1" x14ac:dyDescent="0.3">
      <c r="A191" s="60" t="s">
        <v>131</v>
      </c>
      <c r="B191" s="61">
        <v>5000</v>
      </c>
      <c r="C191" s="44">
        <v>0.5</v>
      </c>
      <c r="D191" s="62">
        <f t="shared" si="14"/>
        <v>2500</v>
      </c>
      <c r="E191" s="13"/>
      <c r="F191" s="25"/>
      <c r="G191" s="25"/>
      <c r="H191" s="25"/>
      <c r="I191" s="25"/>
      <c r="J191" s="25"/>
    </row>
    <row r="192" spans="1:10" ht="18.75" customHeight="1" x14ac:dyDescent="0.3">
      <c r="A192" s="60" t="s">
        <v>132</v>
      </c>
      <c r="B192" s="61">
        <v>4000</v>
      </c>
      <c r="C192" s="44">
        <v>0.5</v>
      </c>
      <c r="D192" s="62">
        <f t="shared" si="14"/>
        <v>2000</v>
      </c>
      <c r="E192" s="13"/>
      <c r="F192" s="25"/>
      <c r="G192" s="25"/>
      <c r="H192" s="25"/>
      <c r="I192" s="25"/>
      <c r="J192" s="25"/>
    </row>
    <row r="193" spans="1:10" ht="19.899999999999999" customHeight="1" x14ac:dyDescent="0.3">
      <c r="A193" s="60" t="s">
        <v>114</v>
      </c>
      <c r="B193" s="61">
        <v>10073</v>
      </c>
      <c r="C193" s="44">
        <v>0.5</v>
      </c>
      <c r="D193" s="62">
        <f t="shared" si="14"/>
        <v>5036.5</v>
      </c>
      <c r="E193" s="13"/>
      <c r="F193" s="25"/>
      <c r="G193" s="25"/>
      <c r="H193" s="25"/>
      <c r="I193" s="25"/>
      <c r="J193" s="25"/>
    </row>
    <row r="194" spans="1:10" ht="19.899999999999999" customHeight="1" x14ac:dyDescent="0.3">
      <c r="A194" s="60" t="s">
        <v>113</v>
      </c>
      <c r="B194" s="61">
        <v>8500</v>
      </c>
      <c r="C194" s="44">
        <v>0.5</v>
      </c>
      <c r="D194" s="62">
        <f t="shared" si="14"/>
        <v>4250</v>
      </c>
      <c r="E194" s="13"/>
      <c r="F194" s="25"/>
      <c r="G194" s="25"/>
      <c r="H194" s="25"/>
      <c r="I194" s="25"/>
      <c r="J194" s="25"/>
    </row>
    <row r="195" spans="1:10" ht="19.899999999999999" customHeight="1" x14ac:dyDescent="0.35">
      <c r="A195" s="39" t="s">
        <v>140</v>
      </c>
      <c r="B195" s="40"/>
      <c r="C195" s="41"/>
      <c r="D195" s="42"/>
      <c r="E195" s="13"/>
      <c r="F195" s="25"/>
      <c r="G195" s="25"/>
      <c r="H195" s="25"/>
      <c r="I195" s="25"/>
      <c r="J195" s="25"/>
    </row>
    <row r="196" spans="1:10" ht="19.899999999999999" customHeight="1" x14ac:dyDescent="0.3">
      <c r="A196" s="60" t="s">
        <v>122</v>
      </c>
      <c r="B196" s="61">
        <v>450</v>
      </c>
      <c r="C196" s="44">
        <v>0.5</v>
      </c>
      <c r="D196" s="62">
        <f t="shared" ref="D196:D202" si="15">+B196*0.5</f>
        <v>225</v>
      </c>
      <c r="E196" s="13"/>
      <c r="F196" s="25"/>
      <c r="G196" s="25"/>
      <c r="H196" s="25"/>
      <c r="I196" s="25"/>
      <c r="J196" s="25"/>
    </row>
    <row r="197" spans="1:10" ht="19.899999999999999" customHeight="1" x14ac:dyDescent="0.3">
      <c r="A197" s="60" t="s">
        <v>209</v>
      </c>
      <c r="B197" s="61">
        <v>2000</v>
      </c>
      <c r="C197" s="44">
        <v>0.5</v>
      </c>
      <c r="D197" s="62">
        <f t="shared" si="15"/>
        <v>1000</v>
      </c>
      <c r="E197" s="13"/>
      <c r="F197" s="25"/>
      <c r="G197" s="25"/>
      <c r="H197" s="25"/>
      <c r="I197" s="25"/>
      <c r="J197" s="25"/>
    </row>
    <row r="198" spans="1:10" ht="19.899999999999999" customHeight="1" x14ac:dyDescent="0.3">
      <c r="A198" s="60" t="s">
        <v>210</v>
      </c>
      <c r="B198" s="61">
        <v>1500</v>
      </c>
      <c r="C198" s="44">
        <v>0.5</v>
      </c>
      <c r="D198" s="62">
        <f t="shared" si="15"/>
        <v>750</v>
      </c>
      <c r="E198" s="13"/>
      <c r="F198" s="25"/>
      <c r="G198" s="25"/>
      <c r="H198" s="25"/>
      <c r="I198" s="25"/>
      <c r="J198" s="25"/>
    </row>
    <row r="199" spans="1:10" ht="19.899999999999999" customHeight="1" x14ac:dyDescent="0.3">
      <c r="A199" s="60" t="s">
        <v>211</v>
      </c>
      <c r="B199" s="61">
        <v>500</v>
      </c>
      <c r="C199" s="44">
        <v>0.5</v>
      </c>
      <c r="D199" s="62">
        <f t="shared" si="15"/>
        <v>250</v>
      </c>
      <c r="E199" s="13"/>
      <c r="F199" s="25"/>
      <c r="G199" s="25"/>
      <c r="H199" s="25"/>
      <c r="I199" s="25"/>
      <c r="J199" s="25"/>
    </row>
    <row r="200" spans="1:10" ht="19.899999999999999" customHeight="1" x14ac:dyDescent="0.3">
      <c r="A200" s="60" t="s">
        <v>115</v>
      </c>
      <c r="B200" s="61">
        <v>1600</v>
      </c>
      <c r="C200" s="44">
        <v>0.5</v>
      </c>
      <c r="D200" s="62">
        <f t="shared" si="15"/>
        <v>800</v>
      </c>
      <c r="E200" s="13"/>
      <c r="F200" s="25"/>
      <c r="G200" s="25"/>
      <c r="H200" s="25"/>
      <c r="I200" s="25"/>
      <c r="J200" s="25"/>
    </row>
    <row r="201" spans="1:10" ht="19.899999999999999" customHeight="1" x14ac:dyDescent="0.3">
      <c r="A201" s="60" t="s">
        <v>158</v>
      </c>
      <c r="B201" s="61">
        <v>800</v>
      </c>
      <c r="C201" s="44">
        <v>0.5</v>
      </c>
      <c r="D201" s="62">
        <f t="shared" si="15"/>
        <v>400</v>
      </c>
      <c r="E201" s="13"/>
      <c r="F201" s="25"/>
      <c r="G201" s="25"/>
      <c r="H201" s="25"/>
      <c r="I201" s="25"/>
      <c r="J201" s="25"/>
    </row>
    <row r="202" spans="1:10" ht="19.899999999999999" customHeight="1" x14ac:dyDescent="0.3">
      <c r="A202" s="60" t="s">
        <v>121</v>
      </c>
      <c r="B202" s="61">
        <v>750</v>
      </c>
      <c r="C202" s="44">
        <v>0.5</v>
      </c>
      <c r="D202" s="62">
        <f t="shared" si="15"/>
        <v>375</v>
      </c>
      <c r="E202" s="13"/>
      <c r="F202" s="25"/>
      <c r="G202" s="25"/>
      <c r="H202" s="25"/>
      <c r="I202" s="25"/>
      <c r="J202" s="25"/>
    </row>
    <row r="203" spans="1:10" ht="19.899999999999999" customHeight="1" x14ac:dyDescent="0.35">
      <c r="A203" s="39" t="s">
        <v>141</v>
      </c>
      <c r="B203" s="40"/>
      <c r="C203" s="41"/>
      <c r="D203" s="42"/>
      <c r="E203" s="13"/>
      <c r="F203" s="25"/>
      <c r="G203" s="25"/>
      <c r="H203" s="25"/>
      <c r="I203" s="25"/>
      <c r="J203" s="25"/>
    </row>
    <row r="204" spans="1:10" ht="19.899999999999999" customHeight="1" x14ac:dyDescent="0.3">
      <c r="A204" s="46" t="s">
        <v>212</v>
      </c>
      <c r="B204" s="43">
        <v>700</v>
      </c>
      <c r="C204" s="44">
        <v>0.5</v>
      </c>
      <c r="D204" s="45">
        <f>+B204*0.5</f>
        <v>350</v>
      </c>
      <c r="E204" s="13"/>
      <c r="F204" s="25"/>
      <c r="G204" s="25"/>
      <c r="H204" s="25"/>
      <c r="I204" s="25"/>
      <c r="J204" s="25"/>
    </row>
    <row r="205" spans="1:10" ht="19.899999999999999" customHeight="1" x14ac:dyDescent="0.3">
      <c r="A205" s="46" t="s">
        <v>100</v>
      </c>
      <c r="B205" s="43">
        <v>500</v>
      </c>
      <c r="C205" s="44">
        <v>0.5</v>
      </c>
      <c r="D205" s="45">
        <f>+B205*0.5</f>
        <v>250</v>
      </c>
      <c r="E205" s="13"/>
      <c r="F205" s="25"/>
      <c r="G205" s="25"/>
      <c r="H205" s="25"/>
      <c r="I205" s="25"/>
      <c r="J205" s="25"/>
    </row>
    <row r="206" spans="1:10" ht="18.75" x14ac:dyDescent="0.3">
      <c r="A206" s="46" t="s">
        <v>213</v>
      </c>
      <c r="B206" s="43">
        <v>800</v>
      </c>
      <c r="C206" s="44">
        <v>0.5</v>
      </c>
      <c r="D206" s="45">
        <f>+B206*0.5</f>
        <v>400</v>
      </c>
    </row>
    <row r="207" spans="1:10" ht="18.75" x14ac:dyDescent="0.3">
      <c r="A207" s="38"/>
      <c r="B207" s="43"/>
      <c r="C207" s="44"/>
      <c r="D207" s="45"/>
    </row>
    <row r="208" spans="1:10" ht="15.75" x14ac:dyDescent="0.25">
      <c r="A208" s="15"/>
      <c r="B208" s="30" t="s">
        <v>93</v>
      </c>
      <c r="C208" s="31" t="s">
        <v>94</v>
      </c>
      <c r="D208" s="31" t="s">
        <v>95</v>
      </c>
    </row>
    <row r="209" spans="1:4" ht="15.75" x14ac:dyDescent="0.25">
      <c r="A209" s="15"/>
      <c r="B209" s="30">
        <v>1000</v>
      </c>
      <c r="C209" s="32">
        <v>5000</v>
      </c>
      <c r="D209" s="31" t="s">
        <v>124</v>
      </c>
    </row>
    <row r="210" spans="1:4" ht="15.75" x14ac:dyDescent="0.25">
      <c r="A210" s="15"/>
      <c r="B210" s="30">
        <v>5000</v>
      </c>
      <c r="C210" s="32">
        <v>10000</v>
      </c>
      <c r="D210" s="31" t="s">
        <v>96</v>
      </c>
    </row>
    <row r="211" spans="1:4" ht="15.75" x14ac:dyDescent="0.25">
      <c r="A211" s="15"/>
      <c r="B211" s="30">
        <v>10000</v>
      </c>
      <c r="C211" s="32">
        <v>18000</v>
      </c>
      <c r="D211" s="31" t="s">
        <v>97</v>
      </c>
    </row>
    <row r="212" spans="1:4" ht="15.75" x14ac:dyDescent="0.25">
      <c r="B212" s="30">
        <v>18000</v>
      </c>
      <c r="C212" s="31" t="s">
        <v>99</v>
      </c>
      <c r="D212" s="31" t="s">
        <v>98</v>
      </c>
    </row>
    <row r="213" spans="1:4" x14ac:dyDescent="0.25">
      <c r="A213" s="15"/>
      <c r="B213" s="29"/>
    </row>
    <row r="214" spans="1:4" x14ac:dyDescent="0.25">
      <c r="A214" s="15"/>
      <c r="B214" s="29" t="s">
        <v>37</v>
      </c>
    </row>
    <row r="215" spans="1:4" ht="18.75" x14ac:dyDescent="0.3">
      <c r="A215" s="33"/>
      <c r="B215" s="34"/>
    </row>
    <row r="216" spans="1:4" x14ac:dyDescent="0.25">
      <c r="B216" s="34"/>
    </row>
    <row r="217" spans="1:4" ht="15.75" x14ac:dyDescent="0.25">
      <c r="A217" s="35"/>
      <c r="B217" s="34"/>
    </row>
    <row r="218" spans="1:4" ht="15.75" x14ac:dyDescent="0.25">
      <c r="A218" s="36"/>
    </row>
  </sheetData>
  <sortState xmlns:xlrd2="http://schemas.microsoft.com/office/spreadsheetml/2017/richdata2" ref="A17:D61">
    <sortCondition ref="A17:A61"/>
  </sortState>
  <mergeCells count="4">
    <mergeCell ref="A13:D13"/>
    <mergeCell ref="A9:D9"/>
    <mergeCell ref="A10:D10"/>
    <mergeCell ref="A11:D11"/>
  </mergeCells>
  <pageMargins left="0.19685039370078741" right="0.19685039370078741" top="0.19685039370078741" bottom="0.19685039370078741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A68AB81919A6418ADFBEBAD826C019" ma:contentTypeVersion="10" ma:contentTypeDescription="Crear nuevo documento." ma:contentTypeScope="" ma:versionID="2a1f3423f472045e98e801a287f14972">
  <xsd:schema xmlns:xsd="http://www.w3.org/2001/XMLSchema" xmlns:xs="http://www.w3.org/2001/XMLSchema" xmlns:p="http://schemas.microsoft.com/office/2006/metadata/properties" xmlns:ns3="d2cf69e3-8c02-474f-be4d-778c19de657f" xmlns:ns4="e8648ee5-d52c-4f61-9456-c80ff671b01f" targetNamespace="http://schemas.microsoft.com/office/2006/metadata/properties" ma:root="true" ma:fieldsID="e3df4d968118ca4fda407b105696f256" ns3:_="" ns4:_="">
    <xsd:import namespace="d2cf69e3-8c02-474f-be4d-778c19de657f"/>
    <xsd:import namespace="e8648ee5-d52c-4f61-9456-c80ff671b0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f69e3-8c02-474f-be4d-778c19de6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48ee5-d52c-4f61-9456-c80ff671b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CE106-C92E-4A06-A66C-855753314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f69e3-8c02-474f-be4d-778c19de657f"/>
    <ds:schemaRef ds:uri="e8648ee5-d52c-4f61-9456-c80ff671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A96E43-EC9B-4FE6-9240-403E6909AAB9}">
  <ds:schemaRefs>
    <ds:schemaRef ds:uri="http://www.w3.org/XML/1998/namespace"/>
    <ds:schemaRef ds:uri="e8648ee5-d52c-4f61-9456-c80ff671b01f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2cf69e3-8c02-474f-be4d-778c19de657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4F54E0-3B61-460B-9BAF-C8E89F0DC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actualizado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Estrella</dc:creator>
  <cp:lastModifiedBy>Martha Rosa Merette Tate</cp:lastModifiedBy>
  <cp:lastPrinted>2024-05-08T17:20:13Z</cp:lastPrinted>
  <dcterms:created xsi:type="dcterms:W3CDTF">2017-05-06T11:18:23Z</dcterms:created>
  <dcterms:modified xsi:type="dcterms:W3CDTF">2024-10-14T17:23:03Z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0x01010036A68AB81919A6418ADFBEBAD826C019</vt:lpwstr>
  </property>
</Properties>
</file>