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Dept. Planificacion Desarrollo\Comun\Calidad\Indicadores de gestion\IGP\2026\"/>
    </mc:Choice>
  </mc:AlternateContent>
  <xr:revisionPtr revIDLastSave="0" documentId="13_ncr:1_{63AF0C98-EA8D-41C8-BE3B-DF230F04FBE8}" xr6:coauthVersionLast="47" xr6:coauthVersionMax="47" xr10:uidLastSave="{00000000-0000-0000-0000-000000000000}"/>
  <bookViews>
    <workbookView xWindow="-120" yWindow="-120" windowWidth="29040" windowHeight="1572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0" i="1" l="1"/>
  <c r="J30" i="1" s="1"/>
  <c r="J29" i="1"/>
  <c r="I29" i="1"/>
  <c r="G30" i="1" l="1"/>
  <c r="E30" i="1"/>
  <c r="I30" i="1" s="1"/>
  <c r="F29" i="1"/>
  <c r="C16" i="1"/>
  <c r="I31" i="1" l="1"/>
  <c r="I25" i="1"/>
  <c r="C14" i="1" l="1"/>
  <c r="C15" i="1" l="1"/>
</calcChain>
</file>

<file path=xl/sharedStrings.xml><?xml version="1.0" encoding="utf-8"?>
<sst xmlns="http://schemas.openxmlformats.org/spreadsheetml/2006/main" count="81" uniqueCount="75">
  <si>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</si>
  <si>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</si>
  <si>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</si>
  <si>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</si>
  <si>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</si>
  <si>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</si>
  <si>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</si>
  <si>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</si>
  <si>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</si>
  <si>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</si>
  <si>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</si>
  <si>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</si>
  <si>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</si>
  <si>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</si>
  <si>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</si>
  <si>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</si>
  <si>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</si>
  <si>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</si>
  <si>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</si>
  <si>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</si>
  <si>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</si>
  <si>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</si>
  <si>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</si>
  <si>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</si>
  <si>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</si>
  <si>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</si>
  <si>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</si>
  <si>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</si>
  <si>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</si>
  <si>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</si>
  <si>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</si>
  <si>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</si>
  <si>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</si>
  <si>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</si>
  <si>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</si>
  <si>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</si>
  <si>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</si>
  <si>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</si>
  <si>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</si>
  <si>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</si>
  <si>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</si>
  <si>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</si>
  <si>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</si>
  <si>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</si>
  <si>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</si>
  <si>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0206 - MINISTERIO DE EDUCACIÓN</t>
  </si>
  <si>
    <t>01 - MINISTERIO DE EDUCACIÓN</t>
  </si>
  <si>
    <t>0005 - INSTITUTO NACIONAL DE BIENESTAR MAGISTERIAL</t>
  </si>
  <si>
    <t>Garantizar a los dominicanos y dominicanas una educación de calidad mediante la regulación del servicio educativo nacional, su protección y desarrollo integral a lo largo de la vida para la formación de hombres y mujeres libres, éticos, críticos y creativos; capaces de contribuir al desarrollo colectivo y al suyo propio.</t>
  </si>
  <si>
    <t>Lograr una educación de calidad que forme seres humanos éticos, competentes, respetuosos del patrimonio público, que ejerzan sus derechos y cumplan sus deberes, que genere oportunidades legítimas de progreso y prosperidad para cada uno y para el colectivo.</t>
  </si>
  <si>
    <t>2.2.3</t>
  </si>
  <si>
    <t>20 - Gestión y coordinación de los servicios de bienestar magisterial</t>
  </si>
  <si>
    <t>6480 - Pensionados y jubilados del sistema educativo reciben servicios de pensiones y jubilaciones</t>
  </si>
  <si>
    <t>No. Personas jubiladas y pensionadas con servicios</t>
  </si>
  <si>
    <t>Consiste en gestionar el pago mensual de la remuneración que perciben los jubilados, pensionados y sus sobrevivientes, del Ministerio de Educación de la República Dominicana</t>
  </si>
  <si>
    <t>I -Información Institucional</t>
  </si>
  <si>
    <t>Lineamientos para la Ejecución Presupuestaria 2019 del Gobierno General Nacional</t>
  </si>
  <si>
    <t>28/03/2019</t>
  </si>
  <si>
    <t xml:space="preserve">Docentes pensionados y jubilados del Ministerio de Educación de la República Dominicana </t>
  </si>
  <si>
    <t>Aumentar la gestión de  pensiones y servicios de salud para docentes  del Minerd de 57,792 beneficiados en 2024 a 61,000 en 2026</t>
  </si>
  <si>
    <t>N/A</t>
  </si>
  <si>
    <t>Número de afiliados y dependientes atendidos</t>
  </si>
  <si>
    <t>8086-Docentes pensionados, jubilados y sus dependientes reciben servicios de salud</t>
  </si>
  <si>
    <t>Consiste en las atenciones de salud (Odontología y salud mental) que reciben los docentes del Ministerio de Educación de la República Dominicana y sus dependientes directos, a fin de elevar su calidad de vida.</t>
  </si>
  <si>
    <r>
      <t>Beneficiarios:</t>
    </r>
    <r>
      <rPr>
        <sz val="10"/>
        <color rgb="FF000000"/>
        <rFont val="Century Gothic"/>
        <family val="2"/>
      </rPr>
      <t xml:space="preserve"> </t>
    </r>
  </si>
  <si>
    <r>
      <t xml:space="preserve">VI. </t>
    </r>
    <r>
      <rPr>
        <b/>
        <sz val="10"/>
        <color theme="0"/>
        <rFont val="Century Gothic"/>
        <family val="2"/>
      </rPr>
      <t>Oportunidades de Mejora</t>
    </r>
  </si>
  <si>
    <t xml:space="preserve">Gestionar de manera oportuna las remuneraciones que perciben los docentes pensionados y jubilados del Ministerio de Educación de la Republica Dominicana, así como otros servicios de coordinación asociados al bienestar de los maestros </t>
  </si>
  <si>
    <t>IV.II - Formulación y Ejecución Semestral de las Metas por Producto</t>
  </si>
  <si>
    <t>Programación Semestral</t>
  </si>
  <si>
    <t>Ejecución Semestral</t>
  </si>
  <si>
    <t xml:space="preserve">La meta física programada para el primer semestre , en relación con este producto, fue 4,500  docentes y sus familiares atendidos con servicios de salud. Al cierre del período, se logró beneficiar a 3,494, lo que representa un cumplimiento del 77.64% respecto a la meta programada.  La programación financiera correspondiente al primer semestre 2026 para este producto fue de RD$ 17,542,775.63 De ese monto, se ejecutó un total de RD$ 2,758,382.31 lo que equivale a un 10.42% de la meta financiera establecida. La meta física programada para el  trimestre fue 8,800 afiliados beneficiados con servicios de salud, se logró beneficiar a 8,073, lo que representa un cumplimiento del 91.74% respecto a la meta programada.  </t>
  </si>
  <si>
    <t xml:space="preserve">El desvío financiero  registrado se originó por ajustes en la planificación, lo que implicó la postergación de contrataciones previamente contempladas. Esta situación fue consecuencia directa de cambio en la directiva del INABIMA, lo cual limitó la ejecución de los fondos asignados, generando una subejecución respecto a lo programado.
El desvío físico de este producto  fue consecuencia de los cambios realizado en le Comité de compras, lo cual provocó retraso en los procesos de compras  ocasionando bajo inventario en los materiales e insumos de servicios odontológicos. en el primer trimestre se pudo lograr la meta por la existencias de materiales en inventario. </t>
  </si>
  <si>
    <t xml:space="preserve"> La programación financiera correspondiente al primer semestre 2026 para este producto fue de RD$13,534,797,578.02. De ese monto, se ejecutó un total de RD$ 13,065,775,866.96 lo que equivale a un 96.53% de la meta financiera establecida. La meta física programada para el  trimestre fue 40,802  docentes pensionados y jubilados. Al cierre del período, se logró beneficiar a 40,616, lo que representa un cumplimiento del 99.54% respecto a la meta programada.</t>
  </si>
  <si>
    <t xml:space="preserve">En el  primer semestre no hubo desviación física ni financiera </t>
  </si>
  <si>
    <t>Informe de Evaluación Semestral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</si>
</sst>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0" x14ac:knownFonts="1">
    <font>
      <sz val="11"/>
      <color theme="1"/>
      <name val="Calibri"/>
      <family val="2"/>
      <scheme val="minor"/>
    </font>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sz val="10"/>
      <color theme="1"/>
      <name val="Calibri"/>
      <family val="2"/>
      <scheme val="minor"/>
    </font>
    <font>
      <sz val="11"/>
      <name val="Calibri"/>
      <family val="2"/>
    </font>
    <font>
      <b/>
      <sz val="10"/>
      <color rgb="FF000000"/>
      <name val="Calibri"/>
      <family val="2"/>
    </font>
    <font>
      <sz val="10"/>
      <name val="Calibri"/>
      <family val="2"/>
    </font>
    <font>
      <b/>
      <sz val="10"/>
      <name val="Calibri"/>
      <family val="2"/>
    </font>
    <font>
      <i/>
      <sz val="10"/>
      <color theme="1"/>
      <name val="Calibri"/>
      <family val="2"/>
      <scheme val="minor"/>
    </font>
    <font>
      <sz val="8"/>
      <name val="Calibri"/>
      <family val="2"/>
      <scheme val="minor"/>
    </font>
    <font>
      <b/>
      <sz val="10"/>
      <color theme="0"/>
      <name val="Calibri"/>
      <family val="2"/>
      <scheme val="minor"/>
    </font>
    <font>
      <b/>
      <sz val="10"/>
      <color theme="1"/>
      <name val="Calibri"/>
      <family val="2"/>
      <scheme val="minor"/>
    </font>
    <font>
      <b/>
      <sz val="10"/>
      <color rgb="FF000000"/>
      <name val="Calibri"/>
      <family val="2"/>
      <scheme val="minor"/>
    </font>
    <font>
      <sz val="10"/>
      <color rgb="FF000000"/>
      <name val="Century Gothic"/>
      <family val="2"/>
    </font>
    <font>
      <b/>
      <sz val="10"/>
      <color theme="0"/>
      <name val="Century Gothic"/>
      <family val="2"/>
    </font>
    <font>
      <i/>
      <sz val="9"/>
      <color theme="1"/>
      <name val="Calibri"/>
      <family val="2"/>
      <scheme val="minor"/>
    </font>
    <font>
      <b/>
      <i/>
      <sz val="10"/>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0" borderId="0" xfId="0" applyFont="1" applyProtection="1">
      <protection locked="0"/>
    </xf>
    <xf numFmtId="0" fontId="6" fillId="6" borderId="19" xfId="0" applyFont="1" applyFill="1" applyBorder="1" applyAlignment="1">
      <alignment horizontal="center" vertical="center"/>
    </xf>
    <xf numFmtId="0" fontId="8" fillId="8" borderId="30" xfId="0" applyFont="1" applyFill="1" applyBorder="1" applyAlignment="1">
      <alignment horizontal="center" vertical="center" wrapText="1" readingOrder="1"/>
    </xf>
    <xf numFmtId="0" fontId="8" fillId="8" borderId="31" xfId="0" applyFont="1" applyFill="1" applyBorder="1" applyAlignment="1">
      <alignment horizontal="center" vertical="center" wrapText="1" readingOrder="1"/>
    </xf>
    <xf numFmtId="0" fontId="8" fillId="8" borderId="32" xfId="0" applyFont="1" applyFill="1" applyBorder="1" applyAlignment="1">
      <alignment horizontal="center" vertical="center" wrapText="1" readingOrder="1"/>
    </xf>
    <xf numFmtId="0" fontId="2" fillId="9" borderId="1" xfId="0" applyFont="1" applyFill="1" applyBorder="1" applyAlignment="1">
      <alignment vertical="top" wrapText="1"/>
    </xf>
    <xf numFmtId="0" fontId="2" fillId="9" borderId="5" xfId="0" applyFont="1" applyFill="1" applyBorder="1" applyAlignment="1">
      <alignment vertical="top" wrapText="1"/>
    </xf>
    <xf numFmtId="0" fontId="2" fillId="9" borderId="9" xfId="0" applyFont="1" applyFill="1" applyBorder="1" applyAlignment="1">
      <alignment vertical="top" wrapText="1"/>
    </xf>
    <xf numFmtId="0" fontId="6" fillId="6" borderId="19" xfId="0"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3" xfId="0" applyFont="1" applyBorder="1" applyAlignment="1">
      <alignment horizontal="center" vertical="center" wrapText="1"/>
    </xf>
    <xf numFmtId="4" fontId="0" fillId="0" borderId="0" xfId="0" applyNumberFormat="1"/>
    <xf numFmtId="0" fontId="0" fillId="0" borderId="0" xfId="0" applyAlignment="1">
      <alignment wrapText="1"/>
    </xf>
    <xf numFmtId="39" fontId="9" fillId="0" borderId="27" xfId="1" applyNumberFormat="1" applyFont="1" applyFill="1" applyBorder="1" applyAlignment="1" applyProtection="1">
      <alignment horizontal="center" vertical="center" wrapText="1" readingOrder="1"/>
      <protection locked="0"/>
    </xf>
    <xf numFmtId="0" fontId="15" fillId="0" borderId="17" xfId="0" applyFont="1" applyBorder="1" applyAlignment="1">
      <alignment vertical="center"/>
    </xf>
    <xf numFmtId="0" fontId="14" fillId="0" borderId="17" xfId="0" applyFont="1" applyBorder="1"/>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5" fillId="0" borderId="17" xfId="0" applyFont="1" applyBorder="1" applyAlignment="1">
      <alignment vertical="center" wrapText="1"/>
    </xf>
    <xf numFmtId="0" fontId="6" fillId="0" borderId="17" xfId="0" applyFont="1" applyBorder="1"/>
    <xf numFmtId="0" fontId="6" fillId="0" borderId="0" xfId="0" applyFont="1"/>
    <xf numFmtId="0" fontId="9" fillId="0" borderId="24" xfId="0" applyFont="1" applyBorder="1" applyAlignment="1" applyProtection="1">
      <alignment vertical="top" wrapText="1"/>
      <protection locked="0"/>
    </xf>
    <xf numFmtId="0" fontId="9" fillId="0" borderId="28" xfId="0" applyFont="1" applyBorder="1" applyAlignment="1" applyProtection="1">
      <alignment vertical="top" wrapText="1"/>
      <protection locked="0"/>
    </xf>
    <xf numFmtId="165" fontId="9" fillId="0" borderId="28" xfId="0" applyNumberFormat="1" applyFont="1" applyBorder="1" applyAlignment="1" applyProtection="1">
      <alignment horizontal="center" vertical="center" wrapText="1"/>
      <protection locked="0"/>
    </xf>
    <xf numFmtId="166" fontId="9" fillId="0" borderId="28" xfId="0" applyNumberFormat="1" applyFont="1" applyBorder="1" applyAlignment="1" applyProtection="1">
      <alignment horizontal="center" vertical="center" wrapText="1" readingOrder="1"/>
      <protection locked="0"/>
    </xf>
    <xf numFmtId="10" fontId="9" fillId="7" borderId="28" xfId="2" applyNumberFormat="1" applyFont="1" applyFill="1" applyBorder="1" applyAlignment="1" applyProtection="1">
      <alignment horizontal="center" vertical="center" wrapText="1" readingOrder="1"/>
      <protection locked="0"/>
    </xf>
    <xf numFmtId="167" fontId="9" fillId="7" borderId="25" xfId="0" applyNumberFormat="1" applyFont="1" applyFill="1" applyBorder="1" applyAlignment="1" applyProtection="1">
      <alignment horizontal="center" vertical="center" wrapText="1" readingOrder="1"/>
      <protection locked="0"/>
    </xf>
    <xf numFmtId="165" fontId="9" fillId="0" borderId="28" xfId="0" applyNumberFormat="1" applyFont="1" applyBorder="1" applyAlignment="1" applyProtection="1">
      <alignment horizontal="center" vertical="center" wrapText="1" readingOrder="1"/>
      <protection locked="0"/>
    </xf>
    <xf numFmtId="166" fontId="9" fillId="0" borderId="28" xfId="1" applyNumberFormat="1" applyFont="1" applyFill="1" applyBorder="1" applyAlignment="1" applyProtection="1">
      <alignment horizontal="center" vertical="center" wrapText="1" readingOrder="1"/>
      <protection locked="0"/>
    </xf>
    <xf numFmtId="0" fontId="9" fillId="0" borderId="33" xfId="0" applyFont="1" applyBorder="1" applyAlignment="1" applyProtection="1">
      <alignment vertical="top" wrapText="1"/>
      <protection locked="0"/>
    </xf>
    <xf numFmtId="0" fontId="9" fillId="0" borderId="34" xfId="0" applyFont="1" applyBorder="1" applyAlignment="1" applyProtection="1">
      <alignment vertical="top" wrapText="1"/>
      <protection locked="0"/>
    </xf>
    <xf numFmtId="165" fontId="9" fillId="0" borderId="34" xfId="0" applyNumberFormat="1" applyFont="1" applyBorder="1" applyAlignment="1" applyProtection="1">
      <alignment horizontal="center" vertical="center" wrapText="1" readingOrder="1"/>
      <protection locked="0"/>
    </xf>
    <xf numFmtId="166" fontId="9" fillId="0" borderId="34" xfId="0" applyNumberFormat="1" applyFont="1" applyBorder="1" applyAlignment="1" applyProtection="1">
      <alignment horizontal="center" vertical="center" wrapText="1" readingOrder="1"/>
      <protection locked="0"/>
    </xf>
    <xf numFmtId="165" fontId="9" fillId="0" borderId="34" xfId="0" applyNumberFormat="1" applyFont="1" applyBorder="1" applyAlignment="1" applyProtection="1">
      <alignment horizontal="center" vertical="center" wrapText="1"/>
      <protection locked="0"/>
    </xf>
    <xf numFmtId="0" fontId="15" fillId="0" borderId="17" xfId="0" applyFont="1" applyBorder="1" applyAlignment="1" applyProtection="1">
      <alignment vertical="center" wrapText="1"/>
      <protection locked="0"/>
    </xf>
    <xf numFmtId="165" fontId="9" fillId="0" borderId="28" xfId="0" applyNumberFormat="1" applyFont="1" applyFill="1" applyBorder="1" applyAlignment="1" applyProtection="1">
      <alignment horizontal="center" vertical="center" wrapText="1"/>
      <protection locked="0"/>
    </xf>
    <xf numFmtId="0" fontId="14" fillId="5" borderId="17"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18" xfId="0" applyFont="1" applyFill="1" applyBorder="1" applyAlignment="1">
      <alignment horizontal="left" vertical="center" wrapText="1"/>
    </xf>
    <xf numFmtId="0" fontId="11" fillId="0" borderId="19" xfId="0" applyFont="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18" xfId="0" applyFont="1" applyBorder="1" applyAlignment="1" applyProtection="1">
      <alignment horizontal="left" vertical="center" wrapText="1"/>
      <protection locked="0"/>
    </xf>
    <xf numFmtId="0" fontId="13" fillId="4" borderId="17" xfId="0" applyFont="1" applyFill="1" applyBorder="1" applyAlignment="1">
      <alignment horizontal="left" vertical="center"/>
    </xf>
    <xf numFmtId="0" fontId="13" fillId="4" borderId="0" xfId="0" applyFont="1" applyFill="1" applyAlignment="1">
      <alignment horizontal="left" vertical="center"/>
    </xf>
    <xf numFmtId="0" fontId="13" fillId="4" borderId="18" xfId="0" applyFont="1" applyFill="1" applyBorder="1" applyAlignment="1">
      <alignment horizontal="left" vertical="center"/>
    </xf>
    <xf numFmtId="0" fontId="6"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1" fillId="0" borderId="19" xfId="0" quotePrefix="1" applyNumberFormat="1" applyFont="1" applyBorder="1" applyAlignment="1" applyProtection="1">
      <alignment horizontal="left" vertical="center" wrapText="1"/>
      <protection locked="0"/>
    </xf>
    <xf numFmtId="49" fontId="11" fillId="0" borderId="20" xfId="0" quotePrefix="1" applyNumberFormat="1" applyFont="1" applyBorder="1" applyAlignment="1" applyProtection="1">
      <alignment horizontal="left" vertical="center" wrapText="1"/>
      <protection locked="0"/>
    </xf>
    <xf numFmtId="49" fontId="11" fillId="0" borderId="21" xfId="0" quotePrefix="1" applyNumberFormat="1" applyFont="1" applyBorder="1" applyAlignment="1" applyProtection="1">
      <alignment horizontal="left" vertical="center" wrapText="1"/>
      <protection locked="0"/>
    </xf>
    <xf numFmtId="0" fontId="8" fillId="8" borderId="28" xfId="0" applyFont="1" applyFill="1" applyBorder="1" applyAlignment="1">
      <alignment horizontal="center" vertical="center" wrapText="1" readingOrder="1"/>
    </xf>
    <xf numFmtId="0" fontId="9" fillId="6" borderId="28" xfId="0" applyFont="1" applyFill="1" applyBorder="1" applyAlignment="1">
      <alignment vertical="top" wrapText="1"/>
    </xf>
    <xf numFmtId="39" fontId="9" fillId="0" borderId="25" xfId="1" applyNumberFormat="1" applyFont="1" applyFill="1" applyBorder="1" applyAlignment="1" applyProtection="1">
      <alignment horizontal="center" vertical="center" wrapText="1" readingOrder="1"/>
      <protection locked="0"/>
    </xf>
    <xf numFmtId="39" fontId="9" fillId="0" borderId="35" xfId="1" applyNumberFormat="1" applyFont="1" applyFill="1" applyBorder="1" applyAlignment="1" applyProtection="1">
      <alignment horizontal="center" vertical="center" wrapText="1" readingOrder="1"/>
      <protection locked="0"/>
    </xf>
    <xf numFmtId="39" fontId="9" fillId="0" borderId="24" xfId="1" applyNumberFormat="1" applyFont="1" applyFill="1" applyBorder="1" applyAlignment="1" applyProtection="1">
      <alignment horizontal="center" vertical="center" wrapText="1" readingOrder="1"/>
      <protection locked="0"/>
    </xf>
    <xf numFmtId="0" fontId="10" fillId="6" borderId="23" xfId="0" applyFont="1" applyFill="1" applyBorder="1" applyAlignment="1">
      <alignment horizontal="center" vertical="center" wrapText="1" readingOrder="1"/>
    </xf>
    <xf numFmtId="0" fontId="10" fillId="6" borderId="24" xfId="0" applyFont="1" applyFill="1" applyBorder="1" applyAlignment="1">
      <alignment horizontal="center" vertical="center" wrapText="1" readingOrder="1"/>
    </xf>
    <xf numFmtId="0" fontId="10" fillId="6" borderId="25" xfId="0" applyFont="1" applyFill="1" applyBorder="1" applyAlignment="1">
      <alignment horizontal="center" vertical="center" wrapText="1" readingOrder="1"/>
    </xf>
    <xf numFmtId="0" fontId="10" fillId="6" borderId="26" xfId="0" applyFont="1" applyFill="1" applyBorder="1" applyAlignment="1">
      <alignment horizontal="center" vertical="center" wrapText="1" readingOrder="1"/>
    </xf>
    <xf numFmtId="0" fontId="10" fillId="6" borderId="35" xfId="0" applyFont="1" applyFill="1" applyBorder="1" applyAlignment="1">
      <alignment horizontal="center" vertical="center" wrapText="1" readingOrder="1"/>
    </xf>
    <xf numFmtId="0" fontId="9" fillId="0" borderId="0" xfId="0" applyFont="1" applyAlignment="1">
      <alignment horizontal="left" vertical="center" wrapText="1"/>
    </xf>
    <xf numFmtId="39" fontId="9" fillId="0" borderId="23" xfId="1" applyNumberFormat="1" applyFont="1" applyFill="1" applyBorder="1" applyAlignment="1" applyProtection="1">
      <alignment horizontal="center" vertical="center" wrapText="1" readingOrder="1"/>
      <protection locked="0"/>
    </xf>
    <xf numFmtId="10" fontId="9" fillId="7" borderId="28" xfId="2" applyNumberFormat="1" applyFont="1" applyFill="1" applyBorder="1" applyAlignment="1" applyProtection="1">
      <alignment horizontal="center" vertical="center" wrapText="1" readingOrder="1"/>
    </xf>
    <xf numFmtId="10" fontId="9" fillId="7" borderId="29" xfId="2" applyNumberFormat="1" applyFont="1" applyFill="1" applyBorder="1" applyAlignment="1" applyProtection="1">
      <alignment horizontal="center" vertical="center" wrapText="1" readingOrder="1"/>
    </xf>
    <xf numFmtId="0" fontId="9" fillId="6" borderId="29" xfId="0" applyFont="1" applyFill="1" applyBorder="1" applyAlignment="1">
      <alignment vertical="top"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0"/>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0" y="9525"/>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1"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calculatedColumnFormula>4579+3494</calculatedColumnFormula>
    </tableColumn>
    <tableColumn id="6" xr3:uid="{00000000-0010-0000-0000-000006000000}" name="Financiera _x000a_ (F)" dataDxfId="2"/>
    <tableColumn id="7" xr3:uid="{00000000-0010-0000-0000-000007000000}" name="Física _x000a_(%)_x000a_ G=E/C" dataDxfId="1" dataCellStyle="Porcentaje">
      <calculatedColumnFormula>IFERROR(Tabla1[[#This Row],[Física 
(E)]]/Tabla1[[#This Row],[Física
(C)]],"-")</calculatedColumnFormula>
    </tableColumn>
    <tableColumn id="8" xr3:uid="{00000000-0010-0000-0000-000008000000}"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showGridLines="0" tabSelected="1" topLeftCell="A22" zoomScale="130" zoomScaleNormal="130" workbookViewId="0">
      <selection activeCell="K7" sqref="K7"/>
    </sheetView>
  </sheetViews>
  <sheetFormatPr baseColWidth="10" defaultRowHeight="15" x14ac:dyDescent="0.25"/>
  <cols>
    <col min="1" max="1" width="23" style="3" customWidth="1"/>
    <col min="2" max="3" width="12.7109375" style="3" customWidth="1"/>
    <col min="4" max="4" width="16.42578125" style="3" bestFit="1" customWidth="1"/>
    <col min="5" max="5" width="7.5703125" style="3" customWidth="1"/>
    <col min="6" max="6" width="15.7109375" style="3" bestFit="1" customWidth="1"/>
    <col min="7" max="7" width="12.7109375" style="3" customWidth="1"/>
    <col min="8" max="8" width="15.7109375" style="3" bestFit="1" customWidth="1"/>
    <col min="9" max="10" width="12.7109375" style="3" customWidth="1"/>
    <col min="11" max="11" width="22" customWidth="1"/>
  </cols>
  <sheetData>
    <row r="1" spans="1:10" ht="21.75" thickBot="1" x14ac:dyDescent="0.3">
      <c r="A1" s="8"/>
      <c r="B1" s="61" t="s">
        <v>74</v>
      </c>
      <c r="C1" s="62"/>
      <c r="D1" s="62"/>
      <c r="E1" s="62"/>
      <c r="F1" s="62"/>
      <c r="G1" s="62"/>
      <c r="H1" s="62"/>
      <c r="I1" s="62"/>
      <c r="J1" s="63"/>
    </row>
    <row r="2" spans="1:10" ht="21.75" thickBot="1" x14ac:dyDescent="0.3">
      <c r="A2" s="9"/>
      <c r="B2" s="64" t="s">
        <v>0</v>
      </c>
      <c r="C2" s="65"/>
      <c r="D2" s="64" t="s">
        <v>1</v>
      </c>
      <c r="E2" s="65"/>
      <c r="F2" s="65"/>
      <c r="G2" s="65"/>
      <c r="H2" s="66"/>
      <c r="I2" s="1" t="s">
        <v>2</v>
      </c>
      <c r="J2" s="2" t="s">
        <v>3</v>
      </c>
    </row>
    <row r="3" spans="1:10" ht="21.75" thickBot="1" x14ac:dyDescent="0.3">
      <c r="A3" s="10"/>
      <c r="B3" s="67" t="s">
        <v>4</v>
      </c>
      <c r="C3" s="68"/>
      <c r="D3" s="67" t="s">
        <v>56</v>
      </c>
      <c r="E3" s="68"/>
      <c r="F3" s="68"/>
      <c r="G3" s="68"/>
      <c r="H3" s="69"/>
      <c r="I3" s="12" t="s">
        <v>57</v>
      </c>
      <c r="J3" s="13">
        <v>0</v>
      </c>
    </row>
    <row r="4" spans="1:10" x14ac:dyDescent="0.25">
      <c r="A4" s="70"/>
      <c r="B4" s="71"/>
      <c r="C4" s="71"/>
      <c r="D4" s="72"/>
      <c r="E4" s="72"/>
      <c r="F4" s="72"/>
      <c r="G4" s="72"/>
      <c r="H4" s="72"/>
      <c r="I4" s="71"/>
      <c r="J4" s="73"/>
    </row>
    <row r="5" spans="1:10" ht="3" customHeight="1" x14ac:dyDescent="0.25">
      <c r="A5" s="55"/>
      <c r="B5" s="56"/>
      <c r="C5" s="56"/>
      <c r="D5" s="56"/>
      <c r="E5" s="56"/>
      <c r="F5" s="56"/>
      <c r="G5" s="56"/>
      <c r="H5" s="56"/>
      <c r="I5" s="56"/>
      <c r="J5" s="57"/>
    </row>
    <row r="6" spans="1:10" x14ac:dyDescent="0.25">
      <c r="A6" s="51" t="s">
        <v>55</v>
      </c>
      <c r="B6" s="52"/>
      <c r="C6" s="52"/>
      <c r="D6" s="52"/>
      <c r="E6" s="52"/>
      <c r="F6" s="52"/>
      <c r="G6" s="52"/>
      <c r="H6" s="52"/>
      <c r="I6" s="52"/>
      <c r="J6" s="53"/>
    </row>
    <row r="7" spans="1:10" x14ac:dyDescent="0.25">
      <c r="A7" s="58" t="s">
        <v>5</v>
      </c>
      <c r="B7" s="59"/>
      <c r="C7" s="59"/>
      <c r="D7" s="59"/>
      <c r="E7" s="59"/>
      <c r="F7" s="59"/>
      <c r="G7" s="59"/>
      <c r="H7" s="59"/>
      <c r="I7" s="59"/>
      <c r="J7" s="60"/>
    </row>
    <row r="8" spans="1:10" x14ac:dyDescent="0.25">
      <c r="A8" s="17" t="s">
        <v>6</v>
      </c>
      <c r="B8" s="74" t="s">
        <v>45</v>
      </c>
      <c r="C8" s="75"/>
      <c r="D8" s="75"/>
      <c r="E8" s="75"/>
      <c r="F8" s="75"/>
      <c r="G8" s="75"/>
      <c r="H8" s="75"/>
      <c r="I8" s="75"/>
      <c r="J8" s="76"/>
    </row>
    <row r="9" spans="1:10" ht="15" customHeight="1" x14ac:dyDescent="0.25">
      <c r="A9" s="18" t="s">
        <v>32</v>
      </c>
      <c r="B9" s="74" t="s">
        <v>46</v>
      </c>
      <c r="C9" s="75"/>
      <c r="D9" s="75"/>
      <c r="E9" s="75"/>
      <c r="F9" s="75"/>
      <c r="G9" s="75"/>
      <c r="H9" s="75"/>
      <c r="I9" s="75"/>
      <c r="J9" s="76"/>
    </row>
    <row r="10" spans="1:10" x14ac:dyDescent="0.25">
      <c r="A10" s="18" t="s">
        <v>33</v>
      </c>
      <c r="B10" s="74" t="s">
        <v>47</v>
      </c>
      <c r="C10" s="75"/>
      <c r="D10" s="75"/>
      <c r="E10" s="75"/>
      <c r="F10" s="75"/>
      <c r="G10" s="75"/>
      <c r="H10" s="75"/>
      <c r="I10" s="75"/>
      <c r="J10" s="76"/>
    </row>
    <row r="11" spans="1:10" ht="42.75" customHeight="1" x14ac:dyDescent="0.25">
      <c r="A11" s="17" t="s">
        <v>7</v>
      </c>
      <c r="B11" s="47" t="s">
        <v>48</v>
      </c>
      <c r="C11" s="47"/>
      <c r="D11" s="47"/>
      <c r="E11" s="47"/>
      <c r="F11" s="47"/>
      <c r="G11" s="47"/>
      <c r="H11" s="47"/>
      <c r="I11" s="47"/>
      <c r="J11" s="48"/>
    </row>
    <row r="12" spans="1:10" ht="30" customHeight="1" x14ac:dyDescent="0.25">
      <c r="A12" s="17" t="s">
        <v>8</v>
      </c>
      <c r="B12" s="47" t="s">
        <v>49</v>
      </c>
      <c r="C12" s="47"/>
      <c r="D12" s="47"/>
      <c r="E12" s="47"/>
      <c r="F12" s="47"/>
      <c r="G12" s="47"/>
      <c r="H12" s="47"/>
      <c r="I12" s="47"/>
      <c r="J12" s="48"/>
    </row>
    <row r="13" spans="1:10" x14ac:dyDescent="0.25">
      <c r="A13" s="51" t="s">
        <v>9</v>
      </c>
      <c r="B13" s="52"/>
      <c r="C13" s="52"/>
      <c r="D13" s="52"/>
      <c r="E13" s="52"/>
      <c r="F13" s="52"/>
      <c r="G13" s="52"/>
      <c r="H13" s="52"/>
      <c r="I13" s="52"/>
      <c r="J13" s="53"/>
    </row>
    <row r="14" spans="1:10" x14ac:dyDescent="0.25">
      <c r="A14" s="17" t="s">
        <v>10</v>
      </c>
      <c r="B14" s="11">
        <v>2</v>
      </c>
      <c r="C14" s="54" t="str">
        <f>IFERROR(VLOOKUP(B14,'[1]Validacion datos'!A2:B5,2,FALSE),"")</f>
        <v>DESARROLLO SOCIAL</v>
      </c>
      <c r="D14" s="54"/>
      <c r="E14" s="54"/>
      <c r="F14" s="54"/>
      <c r="G14" s="54"/>
      <c r="H14" s="54"/>
      <c r="I14" s="54"/>
      <c r="J14" s="54"/>
    </row>
    <row r="15" spans="1:10" x14ac:dyDescent="0.25">
      <c r="A15" s="17" t="s">
        <v>11</v>
      </c>
      <c r="B15" s="4">
        <v>2.2000000000000002</v>
      </c>
      <c r="C15" s="54" t="str">
        <f>IFERROR(VLOOKUP(B15,'[1]Validacion datos'!A8:B26,2,FALSE),"")</f>
        <v>Salud y seguridad social integral</v>
      </c>
      <c r="D15" s="54"/>
      <c r="E15" s="54"/>
      <c r="F15" s="54"/>
      <c r="G15" s="54"/>
      <c r="H15" s="54"/>
      <c r="I15" s="54"/>
      <c r="J15" s="54"/>
    </row>
    <row r="16" spans="1:10" ht="33" customHeight="1" x14ac:dyDescent="0.25">
      <c r="A16" s="17" t="s">
        <v>12</v>
      </c>
      <c r="B16" s="4" t="s">
        <v>50</v>
      </c>
      <c r="C16" s="54" t="str">
        <f>IFERROR(VLOOKUP(B16,'[1]Validacion datos'!D8:E64,2,FALSE),"")</f>
        <v>Garantizar un sistema universal, único y sostenible de Seguridad Social frente a los riesgos de vejez, discapacidad y sobrevivencia, integrando y transparentando los regímenes segmentados existentes, en conformidad con la ley 87-00</v>
      </c>
      <c r="D16" s="54"/>
      <c r="E16" s="54"/>
      <c r="F16" s="54"/>
      <c r="G16" s="54"/>
      <c r="H16" s="54"/>
      <c r="I16" s="54"/>
      <c r="J16" s="54"/>
    </row>
    <row r="17" spans="1:12" x14ac:dyDescent="0.25">
      <c r="A17" s="51" t="s">
        <v>13</v>
      </c>
      <c r="B17" s="52"/>
      <c r="C17" s="52"/>
      <c r="D17" s="52"/>
      <c r="E17" s="52"/>
      <c r="F17" s="52"/>
      <c r="G17" s="52"/>
      <c r="H17" s="52"/>
      <c r="I17" s="52"/>
      <c r="J17" s="53"/>
    </row>
    <row r="18" spans="1:12" ht="29.25" customHeight="1" x14ac:dyDescent="0.25">
      <c r="A18" s="17" t="s">
        <v>14</v>
      </c>
      <c r="B18" s="47" t="s">
        <v>51</v>
      </c>
      <c r="C18" s="47"/>
      <c r="D18" s="47"/>
      <c r="E18" s="47"/>
      <c r="F18" s="47"/>
      <c r="G18" s="47"/>
      <c r="H18" s="47"/>
      <c r="I18" s="47"/>
      <c r="J18" s="48"/>
    </row>
    <row r="19" spans="1:12" ht="33" customHeight="1" x14ac:dyDescent="0.25">
      <c r="A19" s="21" t="s">
        <v>15</v>
      </c>
      <c r="B19" s="47" t="s">
        <v>66</v>
      </c>
      <c r="C19" s="47"/>
      <c r="D19" s="47"/>
      <c r="E19" s="47"/>
      <c r="F19" s="47"/>
      <c r="G19" s="47"/>
      <c r="H19" s="47"/>
      <c r="I19" s="47"/>
      <c r="J19" s="48"/>
      <c r="K19" s="14"/>
    </row>
    <row r="20" spans="1:12" x14ac:dyDescent="0.25">
      <c r="A20" s="21" t="s">
        <v>64</v>
      </c>
      <c r="B20" s="47" t="s">
        <v>58</v>
      </c>
      <c r="C20" s="47"/>
      <c r="D20" s="47"/>
      <c r="E20" s="47"/>
      <c r="F20" s="47"/>
      <c r="G20" s="47"/>
      <c r="H20" s="47"/>
      <c r="I20" s="47"/>
      <c r="J20" s="48"/>
    </row>
    <row r="21" spans="1:12" ht="35.25" customHeight="1" x14ac:dyDescent="0.25">
      <c r="A21" s="21" t="s">
        <v>34</v>
      </c>
      <c r="B21" s="47" t="s">
        <v>59</v>
      </c>
      <c r="C21" s="47"/>
      <c r="D21" s="47"/>
      <c r="E21" s="47"/>
      <c r="F21" s="47"/>
      <c r="G21" s="47"/>
      <c r="H21" s="47"/>
      <c r="I21" s="47"/>
      <c r="J21" s="48"/>
      <c r="K21" s="14"/>
    </row>
    <row r="22" spans="1:12" x14ac:dyDescent="0.25">
      <c r="A22" s="51" t="s">
        <v>16</v>
      </c>
      <c r="B22" s="52"/>
      <c r="C22" s="52"/>
      <c r="D22" s="52"/>
      <c r="E22" s="52"/>
      <c r="F22" s="52"/>
      <c r="G22" s="52"/>
      <c r="H22" s="52"/>
      <c r="I22" s="52"/>
      <c r="J22" s="53"/>
    </row>
    <row r="23" spans="1:12" x14ac:dyDescent="0.25">
      <c r="A23" s="58" t="s">
        <v>17</v>
      </c>
      <c r="B23" s="59"/>
      <c r="C23" s="59"/>
      <c r="D23" s="59"/>
      <c r="E23" s="59"/>
      <c r="F23" s="59"/>
      <c r="G23" s="59"/>
      <c r="H23" s="59"/>
      <c r="I23" s="59"/>
      <c r="J23" s="60"/>
      <c r="K23" s="14"/>
    </row>
    <row r="24" spans="1:12" ht="26.25" customHeight="1" x14ac:dyDescent="0.25">
      <c r="A24" s="82" t="s">
        <v>18</v>
      </c>
      <c r="B24" s="83"/>
      <c r="C24" s="84" t="s">
        <v>19</v>
      </c>
      <c r="D24" s="86"/>
      <c r="E24" s="86"/>
      <c r="F24" s="86" t="s">
        <v>20</v>
      </c>
      <c r="G24" s="86"/>
      <c r="H24" s="83"/>
      <c r="I24" s="84" t="s">
        <v>21</v>
      </c>
      <c r="J24" s="85"/>
    </row>
    <row r="25" spans="1:12" x14ac:dyDescent="0.25">
      <c r="A25" s="88">
        <v>28776320474</v>
      </c>
      <c r="B25" s="81"/>
      <c r="C25" s="79">
        <v>28776320474</v>
      </c>
      <c r="D25" s="80"/>
      <c r="E25" s="81"/>
      <c r="F25" s="79">
        <v>13316017544.67</v>
      </c>
      <c r="G25" s="80"/>
      <c r="H25" s="81"/>
      <c r="I25" s="89">
        <f>+F25/C25</f>
        <v>0.46274218959652247</v>
      </c>
      <c r="J25" s="90"/>
      <c r="K25" s="14"/>
    </row>
    <row r="26" spans="1:12" x14ac:dyDescent="0.25">
      <c r="A26" s="58" t="s">
        <v>67</v>
      </c>
      <c r="B26" s="59"/>
      <c r="C26" s="59"/>
      <c r="D26" s="59"/>
      <c r="E26" s="59"/>
      <c r="F26" s="59"/>
      <c r="G26" s="59"/>
      <c r="H26" s="59"/>
      <c r="I26" s="59"/>
      <c r="J26" s="60"/>
    </row>
    <row r="27" spans="1:12" ht="29.25" customHeight="1" x14ac:dyDescent="0.25">
      <c r="A27" s="22"/>
      <c r="B27" s="23"/>
      <c r="C27" s="77" t="s">
        <v>44</v>
      </c>
      <c r="D27" s="78"/>
      <c r="E27" s="77" t="s">
        <v>68</v>
      </c>
      <c r="F27" s="78"/>
      <c r="G27" s="77" t="s">
        <v>69</v>
      </c>
      <c r="H27" s="77"/>
      <c r="I27" s="77" t="s">
        <v>22</v>
      </c>
      <c r="J27" s="91"/>
    </row>
    <row r="28" spans="1:12" ht="38.25" x14ac:dyDescent="0.25">
      <c r="A28" s="5" t="s">
        <v>23</v>
      </c>
      <c r="B28" s="6" t="s">
        <v>24</v>
      </c>
      <c r="C28" s="6" t="s">
        <v>35</v>
      </c>
      <c r="D28" s="6" t="s">
        <v>36</v>
      </c>
      <c r="E28" s="6" t="s">
        <v>38</v>
      </c>
      <c r="F28" s="6" t="s">
        <v>39</v>
      </c>
      <c r="G28" s="6" t="s">
        <v>40</v>
      </c>
      <c r="H28" s="6" t="s">
        <v>41</v>
      </c>
      <c r="I28" s="6" t="s">
        <v>42</v>
      </c>
      <c r="J28" s="7" t="s">
        <v>43</v>
      </c>
      <c r="K28" s="14"/>
    </row>
    <row r="29" spans="1:12" ht="63.75" x14ac:dyDescent="0.25">
      <c r="A29" s="24" t="s">
        <v>52</v>
      </c>
      <c r="B29" s="25" t="s">
        <v>53</v>
      </c>
      <c r="C29" s="26">
        <v>40802</v>
      </c>
      <c r="D29" s="16">
        <v>28776320474</v>
      </c>
      <c r="E29" s="26">
        <v>40802</v>
      </c>
      <c r="F29" s="27">
        <f>6800239091.02+6734558487</f>
        <v>13534797578.02</v>
      </c>
      <c r="G29" s="38">
        <v>40616</v>
      </c>
      <c r="H29" s="27">
        <v>13065775866.959999</v>
      </c>
      <c r="I29" s="28">
        <f>IFERROR(Tabla1[[#This Row],[Física 
(E)]]/Tabla1[[#This Row],[Física
(C)]],"-")</f>
        <v>0.99544139993137593</v>
      </c>
      <c r="J29" s="29">
        <f>+Tabla1[[#This Row],[Financiera 
 (F)]]/Tabla1[[#This Row],[Financiera
(D)]]</f>
        <v>0.96534697261954805</v>
      </c>
      <c r="L29" s="15"/>
    </row>
    <row r="30" spans="1:12" ht="51" x14ac:dyDescent="0.25">
      <c r="A30" s="24" t="s">
        <v>62</v>
      </c>
      <c r="B30" s="25" t="s">
        <v>61</v>
      </c>
      <c r="C30" s="30">
        <v>17600</v>
      </c>
      <c r="D30" s="31">
        <v>27029538</v>
      </c>
      <c r="E30" s="27">
        <f>4500+4300</f>
        <v>8800</v>
      </c>
      <c r="F30" s="27">
        <f>11600168.54+5942607.09</f>
        <v>17542775.629999999</v>
      </c>
      <c r="G30" s="38">
        <f t="shared" ref="G30" si="0">4579+3494</f>
        <v>8073</v>
      </c>
      <c r="H30" s="27">
        <v>2758382.31</v>
      </c>
      <c r="I30" s="28">
        <f>IFERROR(Tabla1[[#This Row],[Física 
(E)]]/Tabla1[[#This Row],[Física
(C)]],"-")</f>
        <v>0.91738636363636361</v>
      </c>
      <c r="J30" s="29">
        <f>+Tabla1[[#This Row],[Financiera 
 (F)]]/Tabla1[[#This Row],[Financiera
(D)]]</f>
        <v>0.15723750723248578</v>
      </c>
      <c r="L30" s="15"/>
    </row>
    <row r="31" spans="1:12" x14ac:dyDescent="0.25">
      <c r="A31" s="32"/>
      <c r="B31" s="33"/>
      <c r="C31" s="34"/>
      <c r="D31" s="35"/>
      <c r="E31" s="35"/>
      <c r="F31" s="35"/>
      <c r="G31" s="36"/>
      <c r="H31" s="35"/>
      <c r="I31" s="35" t="str">
        <f>IFERROR(Tabla1[[#This Row],[Física 
(E)]]/Tabla1[[#This Row],[Física
(C)]],"-")</f>
        <v>-</v>
      </c>
      <c r="J31" s="35"/>
    </row>
    <row r="32" spans="1:12" x14ac:dyDescent="0.25">
      <c r="A32" s="51" t="s">
        <v>25</v>
      </c>
      <c r="B32" s="52"/>
      <c r="C32" s="52"/>
      <c r="D32" s="52"/>
      <c r="E32" s="52"/>
      <c r="F32" s="52"/>
      <c r="G32" s="52"/>
      <c r="H32" s="52"/>
      <c r="I32" s="52"/>
      <c r="J32" s="53"/>
    </row>
    <row r="33" spans="1:10" x14ac:dyDescent="0.25">
      <c r="A33" s="58" t="s">
        <v>26</v>
      </c>
      <c r="B33" s="59"/>
      <c r="C33" s="59"/>
      <c r="D33" s="59"/>
      <c r="E33" s="59"/>
      <c r="F33" s="59"/>
      <c r="G33" s="59"/>
      <c r="H33" s="59"/>
      <c r="I33" s="59"/>
      <c r="J33" s="60"/>
    </row>
    <row r="34" spans="1:10" x14ac:dyDescent="0.25">
      <c r="A34" s="37" t="s">
        <v>27</v>
      </c>
      <c r="B34" s="45" t="s">
        <v>52</v>
      </c>
      <c r="C34" s="45"/>
      <c r="D34" s="45"/>
      <c r="E34" s="45"/>
      <c r="F34" s="45"/>
      <c r="G34" s="45"/>
      <c r="H34" s="45"/>
      <c r="I34" s="45"/>
      <c r="J34" s="46"/>
    </row>
    <row r="35" spans="1:10" ht="30" customHeight="1" x14ac:dyDescent="0.25">
      <c r="A35" s="37" t="s">
        <v>28</v>
      </c>
      <c r="B35" s="47" t="s">
        <v>54</v>
      </c>
      <c r="C35" s="47"/>
      <c r="D35" s="47"/>
      <c r="E35" s="47"/>
      <c r="F35" s="47"/>
      <c r="G35" s="47"/>
      <c r="H35" s="47"/>
      <c r="I35" s="47"/>
      <c r="J35" s="48"/>
    </row>
    <row r="36" spans="1:10" ht="51" customHeight="1" x14ac:dyDescent="0.25">
      <c r="A36" s="37" t="s">
        <v>29</v>
      </c>
      <c r="B36" s="47" t="s">
        <v>72</v>
      </c>
      <c r="C36" s="47"/>
      <c r="D36" s="47"/>
      <c r="E36" s="47"/>
      <c r="F36" s="47"/>
      <c r="G36" s="47"/>
      <c r="H36" s="47"/>
      <c r="I36" s="47"/>
      <c r="J36" s="48"/>
    </row>
    <row r="37" spans="1:10" ht="25.5" x14ac:dyDescent="0.25">
      <c r="A37" s="37" t="s">
        <v>30</v>
      </c>
      <c r="B37" s="47" t="s">
        <v>73</v>
      </c>
      <c r="C37" s="47"/>
      <c r="D37" s="47"/>
      <c r="E37" s="47"/>
      <c r="F37" s="47"/>
      <c r="G37" s="47"/>
      <c r="H37" s="47"/>
      <c r="I37" s="47"/>
      <c r="J37" s="48"/>
    </row>
    <row r="38" spans="1:10" ht="13.5" customHeight="1" x14ac:dyDescent="0.25">
      <c r="A38" s="37"/>
      <c r="B38" s="19"/>
      <c r="C38" s="19"/>
      <c r="D38" s="19"/>
      <c r="E38" s="19"/>
      <c r="F38" s="19"/>
      <c r="G38" s="19"/>
      <c r="H38" s="19"/>
      <c r="I38" s="19"/>
      <c r="J38" s="20"/>
    </row>
    <row r="39" spans="1:10" x14ac:dyDescent="0.25">
      <c r="A39" s="37" t="s">
        <v>27</v>
      </c>
      <c r="B39" s="45" t="s">
        <v>62</v>
      </c>
      <c r="C39" s="45"/>
      <c r="D39" s="45"/>
      <c r="E39" s="45"/>
      <c r="F39" s="45"/>
      <c r="G39" s="45"/>
      <c r="H39" s="45"/>
      <c r="I39" s="45"/>
      <c r="J39" s="46"/>
    </row>
    <row r="40" spans="1:10" ht="27" customHeight="1" x14ac:dyDescent="0.25">
      <c r="A40" s="37" t="s">
        <v>28</v>
      </c>
      <c r="B40" s="47" t="s">
        <v>63</v>
      </c>
      <c r="C40" s="47"/>
      <c r="D40" s="47"/>
      <c r="E40" s="47"/>
      <c r="F40" s="47"/>
      <c r="G40" s="47"/>
      <c r="H40" s="47"/>
      <c r="I40" s="47"/>
      <c r="J40" s="48"/>
    </row>
    <row r="41" spans="1:10" ht="60.75" customHeight="1" x14ac:dyDescent="0.25">
      <c r="A41" s="37" t="s">
        <v>29</v>
      </c>
      <c r="B41" s="49" t="s">
        <v>70</v>
      </c>
      <c r="C41" s="49"/>
      <c r="D41" s="49"/>
      <c r="E41" s="49"/>
      <c r="F41" s="49"/>
      <c r="G41" s="49"/>
      <c r="H41" s="49"/>
      <c r="I41" s="49"/>
      <c r="J41" s="50"/>
    </row>
    <row r="42" spans="1:10" ht="72.75" customHeight="1" x14ac:dyDescent="0.25">
      <c r="A42" s="37" t="s">
        <v>30</v>
      </c>
      <c r="B42" s="49" t="s">
        <v>71</v>
      </c>
      <c r="C42" s="49"/>
      <c r="D42" s="49"/>
      <c r="E42" s="49"/>
      <c r="F42" s="49"/>
      <c r="G42" s="49"/>
      <c r="H42" s="49"/>
      <c r="I42" s="49"/>
      <c r="J42" s="50"/>
    </row>
    <row r="43" spans="1:10" ht="12" customHeight="1" x14ac:dyDescent="0.25">
      <c r="A43" s="51" t="s">
        <v>65</v>
      </c>
      <c r="B43" s="52"/>
      <c r="C43" s="52"/>
      <c r="D43" s="52"/>
      <c r="E43" s="52"/>
      <c r="F43" s="52"/>
      <c r="G43" s="52"/>
      <c r="H43" s="52"/>
      <c r="I43" s="52"/>
      <c r="J43" s="53"/>
    </row>
    <row r="44" spans="1:10" ht="12" customHeight="1" x14ac:dyDescent="0.25">
      <c r="A44" s="39" t="s">
        <v>31</v>
      </c>
      <c r="B44" s="40"/>
      <c r="C44" s="40"/>
      <c r="D44" s="40"/>
      <c r="E44" s="40"/>
      <c r="F44" s="40"/>
      <c r="G44" s="40"/>
      <c r="H44" s="40"/>
      <c r="I44" s="40"/>
      <c r="J44" s="41"/>
    </row>
    <row r="45" spans="1:10" ht="20.25" customHeight="1" x14ac:dyDescent="0.25">
      <c r="A45" s="42" t="s">
        <v>60</v>
      </c>
      <c r="B45" s="43"/>
      <c r="C45" s="43"/>
      <c r="D45" s="43"/>
      <c r="E45" s="43"/>
      <c r="F45" s="43"/>
      <c r="G45" s="43"/>
      <c r="H45" s="43"/>
      <c r="I45" s="43"/>
      <c r="J45" s="44"/>
    </row>
    <row r="46" spans="1:10" ht="23.25" customHeight="1" x14ac:dyDescent="0.25">
      <c r="A46" s="87" t="s">
        <v>37</v>
      </c>
      <c r="B46" s="87"/>
      <c r="C46" s="87"/>
      <c r="D46" s="87"/>
      <c r="E46" s="87"/>
      <c r="F46" s="87"/>
      <c r="G46" s="87"/>
      <c r="H46" s="87"/>
      <c r="I46" s="87"/>
      <c r="J46" s="87"/>
    </row>
  </sheetData>
  <mergeCells count="52">
    <mergeCell ref="A46:J46"/>
    <mergeCell ref="B9:J9"/>
    <mergeCell ref="B10:J10"/>
    <mergeCell ref="B21:J21"/>
    <mergeCell ref="A32:J32"/>
    <mergeCell ref="A33:J33"/>
    <mergeCell ref="B34:J34"/>
    <mergeCell ref="B35:J35"/>
    <mergeCell ref="B36:J36"/>
    <mergeCell ref="B37:J37"/>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A44:J44"/>
    <mergeCell ref="A45:J45"/>
    <mergeCell ref="B39:J39"/>
    <mergeCell ref="B40:J40"/>
    <mergeCell ref="B41:J41"/>
    <mergeCell ref="B42:J42"/>
    <mergeCell ref="A43:J43"/>
  </mergeCells>
  <phoneticPr fontId="12" type="noConversion"/>
  <dataValidations xWindow="752" yWindow="707" count="15">
    <dataValidation allowBlank="1" showInputMessage="1" showErrorMessage="1" prompt="Monto ejecutado en el trimestre" sqref="H28 H31" xr:uid="{00000000-0002-0000-0000-000000000000}"/>
    <dataValidation allowBlank="1" showInputMessage="1" showErrorMessage="1" prompt="Meta alcanzada en el trimestre" sqref="C29:C30 E29:E30 G28:G31" xr:uid="{00000000-0002-0000-0000-000001000000}"/>
    <dataValidation allowBlank="1" showInputMessage="1" showErrorMessage="1" prompt="Monto presupuestado para el producto" sqref="H29:H30 F28:F31 D28 D31:E31" xr:uid="{00000000-0002-0000-0000-000002000000}"/>
    <dataValidation allowBlank="1" showInputMessage="1" showErrorMessage="1" prompt="Meta anual del indicador" sqref="E28 C28 C31" xr:uid="{00000000-0002-0000-0000-000003000000}"/>
    <dataValidation allowBlank="1" showInputMessage="1" showErrorMessage="1" prompt="Nombre del indicador" sqref="B28:B31" xr:uid="{00000000-0002-0000-0000-000004000000}"/>
    <dataValidation allowBlank="1" showInputMessage="1" showErrorMessage="1" prompt="Nombre de cada producto" sqref="A28:A31"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D29:D30" xr:uid="{00000000-0002-0000-0000-000007000000}"/>
    <dataValidation allowBlank="1" showInputMessage="1" showErrorMessage="1" prompt="Oportunidades de mejora identificadas" sqref="A45" xr:uid="{00000000-0002-0000-0000-000008000000}"/>
    <dataValidation allowBlank="1" showInputMessage="1" showErrorMessage="1" prompt="De existir desvío, explicar razones." sqref="B37:J38 B42:J42" xr:uid="{00000000-0002-0000-0000-000009000000}"/>
    <dataValidation allowBlank="1" showInputMessage="1" showErrorMessage="1" prompt="1. Describir lo plasmado en el presupuesto_x000a_2. Describir lo alcanzado en términos financieros y de producción " sqref="B36:J36 B41:J41" xr:uid="{00000000-0002-0000-0000-00000A000000}"/>
    <dataValidation allowBlank="1" showInputMessage="1" showErrorMessage="1" prompt="Nombre del producto" sqref="B34:J35 B39:J40" xr:uid="{00000000-0002-0000-0000-00000B000000}"/>
    <dataValidation allowBlank="1" showInputMessage="1" showErrorMessage="1" prompt="¿A quién va dirigido el programa?, ¿qué característica tiene esta población que requiere ser beneficiada?" sqref="B20:J20" xr:uid="{00000000-0002-0000-0000-00000C000000}"/>
    <dataValidation allowBlank="1" showInputMessage="1" prompt="Nombre del capítulo" sqref="B8:J10" xr:uid="{00000000-0002-0000-0000-00000D000000}"/>
    <dataValidation allowBlank="1" sqref="A8" xr:uid="{00000000-0002-0000-0000-00000E000000}"/>
  </dataValidations>
  <pageMargins left="0.7" right="0.7" top="0.75" bottom="0.75" header="0.3" footer="0.3"/>
  <pageSetup scale="64"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Martha Rosa Merette Tate</cp:lastModifiedBy>
  <cp:lastPrinted>2026-04-08T19:59:56Z</cp:lastPrinted>
  <dcterms:created xsi:type="dcterms:W3CDTF">2021-03-22T15:50:10Z</dcterms:created>
  <dcterms:modified xsi:type="dcterms:W3CDTF">2026-07-13T18:44:10Z</dcterms:modified>
</cp:coreProperties>
</file>