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332"/>
  <workbookPr dateCompatibility="0"/>
  <mc:AlternateContent xmlns:mc="http://schemas.openxmlformats.org/markup-compatibility/2006">
    <mc:Choice Requires="x15">
      <x15ac:absPath xmlns:x15ac="http://schemas.microsoft.com/office/spreadsheetml/2010/11/ac" url="F:\Dept. Planificacion Desarrollo\Comun\Planificacion y Proyectos\Estadisticas\Estadisticas 2025\T1\"/>
    </mc:Choice>
  </mc:AlternateContent>
  <xr:revisionPtr revIDLastSave="0" documentId="13_ncr:9_{9B6F1C26-271C-4908-90CB-612560203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ensionados" sheetId="19" r:id="rId1"/>
    <sheet name="Inclusiones y exclusiones " sheetId="20" r:id="rId2"/>
    <sheet name="Plan Odontologico " sheetId="21" r:id="rId3"/>
    <sheet name="Seguro Funerario " sheetId="22" r:id="rId4"/>
    <sheet name="Plan de Retiro C R" sheetId="24" r:id="rId5"/>
    <sheet name="Prestamo Maestro Digno" sheetId="23" r:id="rId6"/>
    <sheet name="Turismo Magisterial " sheetId="25" r:id="rId7"/>
    <sheet name="Causa Fallecimiento" sheetId="26" r:id="rId8"/>
    <sheet name="Causa de Discapacidad" sheetId="27" r:id="rId9"/>
  </sheets>
  <definedNames>
    <definedName name="_xlnm._FilterDatabase" localSheetId="1" hidden="1">'Inclusiones y exclusiones '!$M$4:$Q$64</definedName>
    <definedName name="_xlnm._FilterDatabase" localSheetId="5" hidden="1">'Prestamo Maestro Digno'!$B$6:$F$35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P45" i="19" l="1"/>
  <c r="O45" i="19"/>
  <c r="N45" i="19"/>
  <c r="P26" i="19"/>
  <c r="P47" i="19" s="1"/>
  <c r="O26" i="19"/>
  <c r="O47" i="19" s="1"/>
  <c r="N26" i="19"/>
  <c r="N47" i="19" s="1"/>
  <c r="F1047549" i="22"/>
  <c r="AB161" i="20"/>
  <c r="D42" i="19"/>
  <c r="C42" i="19"/>
  <c r="B42" i="19"/>
  <c r="B43" i="19" s="1"/>
  <c r="H42" i="19" s="1"/>
  <c r="C35" i="19"/>
  <c r="B35" i="19"/>
  <c r="J34" i="19"/>
  <c r="I34" i="19"/>
  <c r="H34" i="19"/>
  <c r="H35" i="19" s="1"/>
  <c r="H45" i="19" s="1"/>
  <c r="D34" i="19"/>
  <c r="C34" i="19"/>
  <c r="B34" i="19"/>
  <c r="J27" i="19"/>
  <c r="I27" i="19"/>
  <c r="H27" i="19"/>
  <c r="H28" i="19" s="1"/>
  <c r="H43" i="19" s="1"/>
  <c r="D27" i="19"/>
  <c r="D35" i="19" s="1"/>
  <c r="C27" i="19"/>
  <c r="B27" i="19"/>
  <c r="N48" i="19" l="1"/>
  <c r="H41" i="19" s="1"/>
  <c r="H48" i="19"/>
  <c r="H49" i="19"/>
  <c r="H46" i="19"/>
  <c r="B36" i="19"/>
  <c r="H44" i="19" s="1"/>
  <c r="U7" i="21"/>
  <c r="U8" i="21"/>
  <c r="U9" i="21"/>
  <c r="U10" i="21"/>
  <c r="U11" i="21"/>
  <c r="U12" i="21"/>
  <c r="U13" i="21"/>
  <c r="U14" i="21"/>
  <c r="U15" i="21"/>
  <c r="U6" i="21"/>
  <c r="F35" i="23"/>
  <c r="I8" i="23" s="1"/>
  <c r="F28" i="25"/>
  <c r="E17" i="25"/>
  <c r="E18" i="25"/>
  <c r="E16" i="25"/>
  <c r="D8" i="21"/>
  <c r="D7" i="21"/>
  <c r="D6" i="21"/>
  <c r="P7" i="21"/>
  <c r="P8" i="21"/>
  <c r="P9" i="21"/>
  <c r="P10" i="21"/>
  <c r="P11" i="21"/>
  <c r="P12" i="21"/>
  <c r="P13" i="21"/>
  <c r="P14" i="21"/>
  <c r="P15" i="21"/>
  <c r="P6" i="21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K17" i="26"/>
  <c r="K7" i="21"/>
  <c r="K8" i="21"/>
  <c r="K9" i="21"/>
  <c r="K10" i="21"/>
  <c r="K11" i="21"/>
  <c r="K12" i="21"/>
  <c r="K13" i="21"/>
  <c r="K14" i="21"/>
  <c r="K15" i="21"/>
  <c r="K6" i="21"/>
  <c r="H34" i="27" l="1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5" i="27"/>
  <c r="H4" i="27"/>
  <c r="K6" i="26"/>
  <c r="K7" i="26"/>
  <c r="K8" i="26"/>
  <c r="K9" i="26"/>
  <c r="K10" i="26"/>
  <c r="K11" i="26"/>
  <c r="K12" i="26"/>
  <c r="K13" i="26"/>
  <c r="K14" i="26"/>
  <c r="K15" i="26"/>
  <c r="K16" i="26"/>
  <c r="K18" i="26"/>
  <c r="K19" i="26"/>
  <c r="K20" i="26"/>
  <c r="K21" i="26"/>
  <c r="K22" i="26"/>
  <c r="K5" i="26"/>
  <c r="I23" i="26"/>
  <c r="H23" i="26"/>
  <c r="F23" i="26"/>
  <c r="E23" i="26"/>
  <c r="C23" i="26"/>
  <c r="B23" i="26"/>
  <c r="B36" i="27"/>
  <c r="F36" i="27"/>
  <c r="D36" i="27"/>
  <c r="E33" i="27" l="1"/>
  <c r="E25" i="27"/>
  <c r="E17" i="27"/>
  <c r="E9" i="27"/>
  <c r="E16" i="27"/>
  <c r="E6" i="27"/>
  <c r="E21" i="27"/>
  <c r="E20" i="27"/>
  <c r="E27" i="27"/>
  <c r="E34" i="27"/>
  <c r="E32" i="27"/>
  <c r="E24" i="27"/>
  <c r="E8" i="27"/>
  <c r="E5" i="27"/>
  <c r="E11" i="27"/>
  <c r="E26" i="27"/>
  <c r="E31" i="27"/>
  <c r="E23" i="27"/>
  <c r="E15" i="27"/>
  <c r="E7" i="27"/>
  <c r="E22" i="27"/>
  <c r="E14" i="27"/>
  <c r="E29" i="27"/>
  <c r="E28" i="27"/>
  <c r="E4" i="27"/>
  <c r="E19" i="27"/>
  <c r="E18" i="27"/>
  <c r="E30" i="27"/>
  <c r="E12" i="27"/>
  <c r="E35" i="27"/>
  <c r="E10" i="27"/>
  <c r="E13" i="27"/>
  <c r="G35" i="27"/>
  <c r="G23" i="27"/>
  <c r="G11" i="27"/>
  <c r="G34" i="27"/>
  <c r="G8" i="27"/>
  <c r="G31" i="27"/>
  <c r="G19" i="27"/>
  <c r="G7" i="27"/>
  <c r="G22" i="27"/>
  <c r="G32" i="27"/>
  <c r="G30" i="27"/>
  <c r="G18" i="27"/>
  <c r="G6" i="27"/>
  <c r="G10" i="27"/>
  <c r="G29" i="27"/>
  <c r="G17" i="27"/>
  <c r="G5" i="27"/>
  <c r="G15" i="27"/>
  <c r="G21" i="27"/>
  <c r="G28" i="27"/>
  <c r="G16" i="27"/>
  <c r="G4" i="27"/>
  <c r="G27" i="27"/>
  <c r="G33" i="27"/>
  <c r="G26" i="27"/>
  <c r="G14" i="27"/>
  <c r="G24" i="27"/>
  <c r="G9" i="27"/>
  <c r="G25" i="27"/>
  <c r="G13" i="27"/>
  <c r="G12" i="27"/>
  <c r="G20" i="27"/>
  <c r="K23" i="26"/>
  <c r="H36" i="27"/>
  <c r="I12" i="27" l="1"/>
  <c r="I35" i="27"/>
  <c r="I31" i="27"/>
  <c r="I8" i="27"/>
  <c r="I4" i="27"/>
  <c r="I34" i="27"/>
  <c r="I5" i="27"/>
  <c r="I9" i="27"/>
  <c r="I33" i="27"/>
  <c r="I22" i="27"/>
  <c r="I11" i="27"/>
  <c r="I21" i="27"/>
  <c r="I10" i="27"/>
  <c r="I23" i="27"/>
  <c r="I29" i="27"/>
  <c r="I17" i="27"/>
  <c r="I20" i="27"/>
  <c r="I32" i="27"/>
  <c r="I15" i="27"/>
  <c r="I16" i="27"/>
  <c r="I28" i="27"/>
  <c r="I24" i="27"/>
  <c r="I6" i="27"/>
  <c r="I13" i="27"/>
  <c r="I18" i="27"/>
  <c r="I25" i="27"/>
  <c r="I30" i="27"/>
  <c r="I26" i="27"/>
  <c r="I7" i="27"/>
  <c r="I27" i="27"/>
  <c r="I19" i="27"/>
  <c r="I14" i="27"/>
  <c r="L22" i="26"/>
  <c r="L17" i="26"/>
  <c r="L5" i="26"/>
  <c r="L15" i="26"/>
  <c r="L14" i="26"/>
  <c r="L13" i="26"/>
  <c r="L12" i="26"/>
  <c r="L11" i="26"/>
  <c r="L10" i="26"/>
  <c r="L21" i="26"/>
  <c r="L9" i="26"/>
  <c r="L20" i="26"/>
  <c r="L19" i="26"/>
  <c r="L18" i="26"/>
  <c r="L6" i="26"/>
  <c r="L16" i="26"/>
  <c r="L8" i="26"/>
  <c r="L7" i="26"/>
  <c r="C36" i="27"/>
  <c r="G36" i="27"/>
  <c r="E36" i="27"/>
  <c r="L23" i="26" l="1"/>
  <c r="I36" i="27" s="1"/>
  <c r="X6" i="21"/>
  <c r="D28" i="25" l="1"/>
  <c r="C28" i="25"/>
  <c r="E28" i="25" l="1"/>
  <c r="P66" i="20" l="1"/>
  <c r="C8" i="21" l="1"/>
  <c r="U16" i="21"/>
  <c r="C19" i="25" l="1"/>
  <c r="D19" i="25"/>
  <c r="F19" i="25"/>
  <c r="F11" i="25"/>
  <c r="C11" i="25"/>
  <c r="F32" i="25" l="1"/>
  <c r="E19" i="25"/>
  <c r="C32" i="25"/>
  <c r="X12" i="21"/>
  <c r="X13" i="21"/>
  <c r="J16" i="21"/>
  <c r="O16" i="21"/>
  <c r="X9" i="21" l="1"/>
  <c r="X8" i="21"/>
  <c r="X10" i="21"/>
  <c r="X15" i="21"/>
  <c r="X7" i="21"/>
  <c r="X11" i="21"/>
  <c r="X14" i="21"/>
  <c r="K16" i="21"/>
  <c r="S16" i="21" l="1"/>
  <c r="T16" i="21" l="1"/>
  <c r="P16" i="21"/>
  <c r="N16" i="21"/>
  <c r="I16" i="21"/>
  <c r="X16" i="21" l="1"/>
  <c r="D11" i="25" l="1"/>
  <c r="D32" i="25" l="1"/>
  <c r="E11" i="25"/>
  <c r="E32" i="25" s="1"/>
</calcChain>
</file>

<file path=xl/sharedStrings.xml><?xml version="1.0" encoding="utf-8"?>
<sst xmlns="http://purl.oclc.org/ooxml/spreadsheetml/main" count="1924" uniqueCount="234">
  <si>
    <t xml:space="preserve">    ESTADISTICAS NOMINA DE ACTIVOS, PENSIONADOS Y JUBILADOS DEL INABIMA </t>
  </si>
  <si>
    <t>ACTIVOS</t>
  </si>
  <si>
    <t>JUBILADOS</t>
  </si>
  <si>
    <t>PENSIONES POR DISCAPACIDAD</t>
  </si>
  <si>
    <t>FUENTE DE PAGO</t>
  </si>
  <si>
    <t>Hombres</t>
  </si>
  <si>
    <t>Mujeres</t>
  </si>
  <si>
    <t>Monto de Nómina</t>
  </si>
  <si>
    <t>Regional</t>
  </si>
  <si>
    <t>Aseguradora</t>
  </si>
  <si>
    <t>N/A</t>
  </si>
  <si>
    <t>INABIMA</t>
  </si>
  <si>
    <t>SUB-TOTAL</t>
  </si>
  <si>
    <t>TOTAL</t>
  </si>
  <si>
    <t xml:space="preserve">      PENSIONES POR SOBREVIVENCIA</t>
  </si>
  <si>
    <t xml:space="preserve">  CONSOLIDADO ACTIVOS, JUBILADOS Y PENSIONADOS DEL INABIMA</t>
  </si>
  <si>
    <t>Discapacidad</t>
  </si>
  <si>
    <t>Sobrevivencia</t>
  </si>
  <si>
    <t>Jubilados</t>
  </si>
  <si>
    <t>Activos</t>
  </si>
  <si>
    <t>INABIMA PAGO COMPLETIVO NOMINA</t>
  </si>
  <si>
    <t>ISFODOSU</t>
  </si>
  <si>
    <t>INABIE</t>
  </si>
  <si>
    <t>INEFI</t>
  </si>
  <si>
    <t>INAFOCAM</t>
  </si>
  <si>
    <t>IDEICE</t>
  </si>
  <si>
    <t>DOC. INABIMA</t>
  </si>
  <si>
    <t>JUBILADOS Y PENSIONADOS DGPJ (HACIENDA)</t>
  </si>
  <si>
    <t>Monto Nómina</t>
  </si>
  <si>
    <t>Hacienda</t>
  </si>
  <si>
    <t xml:space="preserve">Mes </t>
  </si>
  <si>
    <t xml:space="preserve">Sexo </t>
  </si>
  <si>
    <t>Monto RD$</t>
  </si>
  <si>
    <t>Edad</t>
  </si>
  <si>
    <t>Motivo de la Exclusión</t>
  </si>
  <si>
    <t>INCLUSIONES</t>
  </si>
  <si>
    <t>EXCLUSIONES</t>
  </si>
  <si>
    <t>No.</t>
  </si>
  <si>
    <t>M</t>
  </si>
  <si>
    <t>Relación con Fallecido</t>
  </si>
  <si>
    <t xml:space="preserve">Afiliados Principales y Dependientes </t>
  </si>
  <si>
    <t>AL</t>
  </si>
  <si>
    <t>Cantidad de Afiliados</t>
  </si>
  <si>
    <t>Porcentaje %</t>
  </si>
  <si>
    <t>Principales</t>
  </si>
  <si>
    <t>Dependientes</t>
  </si>
  <si>
    <t>Totales</t>
  </si>
  <si>
    <t xml:space="preserve">Afiliados del Plan Odontológico </t>
  </si>
  <si>
    <t>CENTRO DE SERVICIOS</t>
  </si>
  <si>
    <t>PACIENTES TOTALES</t>
  </si>
  <si>
    <t>PLAZA AURORA</t>
  </si>
  <si>
    <t>SANTIAGO</t>
  </si>
  <si>
    <t>MOCA</t>
  </si>
  <si>
    <t>SAN CRISTOBAL</t>
  </si>
  <si>
    <t>SAN FRANCISCO</t>
  </si>
  <si>
    <t>LA VEGA</t>
  </si>
  <si>
    <t>SEIBO</t>
  </si>
  <si>
    <t>HIGUEY</t>
  </si>
  <si>
    <t>JARABACOA</t>
  </si>
  <si>
    <t>BARAHONA</t>
  </si>
  <si>
    <t>TOTALES</t>
  </si>
  <si>
    <t>PACIENTES ATENDIDOS POR CENTROS DE SERVICIOS</t>
  </si>
  <si>
    <t>sexo del fallecido</t>
  </si>
  <si>
    <t>Causa de Fallecimiento</t>
  </si>
  <si>
    <t>Cantidad de beneficiarios</t>
  </si>
  <si>
    <t>parentesco del beneficiario</t>
  </si>
  <si>
    <t>Mes</t>
  </si>
  <si>
    <t>PRESTAMO MAESTRO DIGNO</t>
  </si>
  <si>
    <t>JUBILACIONES</t>
  </si>
  <si>
    <t>PLAN DE RETIRO COMPLEMENTARIO</t>
  </si>
  <si>
    <t>Monto total entregado</t>
  </si>
  <si>
    <t>Monto entregado</t>
  </si>
  <si>
    <t>Promedio entregado por docente</t>
  </si>
  <si>
    <t>Número de beneficiarios</t>
  </si>
  <si>
    <t>Total beneficiarios</t>
  </si>
  <si>
    <t>Total</t>
  </si>
  <si>
    <t>MES</t>
  </si>
  <si>
    <t>AFILIACIÓN</t>
  </si>
  <si>
    <t>INCLUSIÓN</t>
  </si>
  <si>
    <t>EXCLUSIÓN</t>
  </si>
  <si>
    <t xml:space="preserve">RETIRO </t>
  </si>
  <si>
    <t>RECLAMACIÓN</t>
  </si>
  <si>
    <t>MOVIMIENTOS RECIBIDOS POR CENTRO DE SERVICIOS</t>
  </si>
  <si>
    <t>hombres</t>
  </si>
  <si>
    <t>INFORME TURISMO MAGISTERIAL</t>
  </si>
  <si>
    <t xml:space="preserve"> </t>
  </si>
  <si>
    <t xml:space="preserve">SOBREVIVENCIA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</si>
  <si>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</si>
  <si>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Actividades</t>
  </si>
  <si>
    <t xml:space="preserve">Participantes </t>
  </si>
  <si>
    <t>Total General</t>
  </si>
  <si>
    <t>TRIMESTRE</t>
  </si>
  <si>
    <t>F</t>
  </si>
  <si>
    <t>Monto</t>
  </si>
  <si>
    <t>SEGURO FUNERARIO</t>
  </si>
  <si>
    <t>Taller de Reciclaje - Plaza Aurora</t>
  </si>
  <si>
    <t xml:space="preserve"> MASCULINO</t>
  </si>
  <si>
    <t>TOTAL TRIMESTRE</t>
  </si>
  <si>
    <t>Provincia</t>
  </si>
  <si>
    <t>Años en servicio</t>
  </si>
  <si>
    <t xml:space="preserve">Taller de Reciclaje - Plaza Aurora </t>
  </si>
  <si>
    <t>FEMENINO</t>
  </si>
  <si>
    <t xml:space="preserve">Jardin Botánico, Parque Zoológico y Zona Colonial </t>
  </si>
  <si>
    <t>Aseguradoras</t>
  </si>
  <si>
    <t>TOTAL T4</t>
  </si>
  <si>
    <t>Enero</t>
  </si>
  <si>
    <t>Febrero</t>
  </si>
  <si>
    <t xml:space="preserve">Marzo </t>
  </si>
  <si>
    <t xml:space="preserve">Enero </t>
  </si>
  <si>
    <t>CONYUGE</t>
  </si>
  <si>
    <t>HIJO</t>
  </si>
  <si>
    <t>HIJA</t>
  </si>
  <si>
    <t>ESPOSA</t>
  </si>
  <si>
    <t>ESPOSO</t>
  </si>
  <si>
    <t>MADRE</t>
  </si>
  <si>
    <t>Marzo</t>
  </si>
  <si>
    <t xml:space="preserve">Causa fallecimiento </t>
  </si>
  <si>
    <t>cantidad</t>
  </si>
  <si>
    <t xml:space="preserve">ACV </t>
  </si>
  <si>
    <t>Cáncer</t>
  </si>
  <si>
    <t>Cirrosis hepática</t>
  </si>
  <si>
    <t xml:space="preserve">Diabetes mellitus </t>
  </si>
  <si>
    <t>Fallo órganos múltiples</t>
  </si>
  <si>
    <t>Hipertensión</t>
  </si>
  <si>
    <t xml:space="preserve">Homicidio </t>
  </si>
  <si>
    <t xml:space="preserve">Infarto </t>
  </si>
  <si>
    <t>Insuficiencia cardiaca</t>
  </si>
  <si>
    <t>Insuficiencia respiratoria</t>
  </si>
  <si>
    <t>Lupus</t>
  </si>
  <si>
    <t>Muerte natural</t>
  </si>
  <si>
    <t>Neumonía</t>
  </si>
  <si>
    <t xml:space="preserve">Suicido </t>
  </si>
  <si>
    <t>%</t>
  </si>
  <si>
    <t>Edema pulmonar</t>
  </si>
  <si>
    <t>Causa discapacidad</t>
  </si>
  <si>
    <t xml:space="preserve">Alteración metabolismo </t>
  </si>
  <si>
    <t xml:space="preserve">Alteraciones neurológicas </t>
  </si>
  <si>
    <t>Anquilosis</t>
  </si>
  <si>
    <t xml:space="preserve">Artrodesis </t>
  </si>
  <si>
    <t>Asma bronquial</t>
  </si>
  <si>
    <t xml:space="preserve">Cardiopatía </t>
  </si>
  <si>
    <t xml:space="preserve">Cefalea </t>
  </si>
  <si>
    <t>Deterioro cognitivo</t>
  </si>
  <si>
    <t>Diabetes mellitus</t>
  </si>
  <si>
    <t xml:space="preserve">Disminución de agudez auditiva </t>
  </si>
  <si>
    <t>Enfermedad cardiovascular</t>
  </si>
  <si>
    <t>Enfermedad coronaria</t>
  </si>
  <si>
    <t>Enfermedad de Crohn </t>
  </si>
  <si>
    <t>Enfermedad de Parkinson</t>
  </si>
  <si>
    <t xml:space="preserve">Enfermedad mental y depresión </t>
  </si>
  <si>
    <t xml:space="preserve">Enfermedad renal </t>
  </si>
  <si>
    <t>Enfermedades inmunológicas HIV/Sida.</t>
  </si>
  <si>
    <t>Fibrosis hepática severa</t>
  </si>
  <si>
    <t>Hernias discales</t>
  </si>
  <si>
    <t xml:space="preserve">Hipertensión </t>
  </si>
  <si>
    <t>Hipertrofia</t>
  </si>
  <si>
    <t>Osteoartrosis</t>
  </si>
  <si>
    <t>Polipsia</t>
  </si>
  <si>
    <t xml:space="preserve">Restricción de movimiento y columna </t>
  </si>
  <si>
    <t>Síndrome anti fosfolípidos</t>
  </si>
  <si>
    <t xml:space="preserve">Síndrome del tunel </t>
  </si>
  <si>
    <t>Síndrome vertiginoso</t>
  </si>
  <si>
    <t>Trastornos  de la voz</t>
  </si>
  <si>
    <t>Infarto</t>
  </si>
  <si>
    <t xml:space="preserve">Causa fallecimiento  de los docentes </t>
  </si>
  <si>
    <t>Causas de discapacidad de docentes</t>
  </si>
  <si>
    <t>Fallecimieto</t>
  </si>
  <si>
    <t>Trastornos gastrointestinales</t>
  </si>
  <si>
    <t>Enero-Marzo</t>
  </si>
  <si>
    <t>ENERO</t>
  </si>
  <si>
    <t>FINALIZACION DE COBERTURA</t>
  </si>
  <si>
    <t>SEXO</t>
  </si>
  <si>
    <t>DEL 01/01/2025 AL 31/01/2025</t>
  </si>
  <si>
    <t>Femenino</t>
  </si>
  <si>
    <t>Masculino</t>
  </si>
  <si>
    <t>Femenina</t>
  </si>
  <si>
    <t>Femeniono</t>
  </si>
  <si>
    <t>Natural/No Violenta</t>
  </si>
  <si>
    <t>Enfermedad</t>
  </si>
  <si>
    <t>Suicidio</t>
  </si>
  <si>
    <t>Homicidio</t>
  </si>
  <si>
    <t>Accidente de transito</t>
  </si>
  <si>
    <t>Hija</t>
  </si>
  <si>
    <t>Tercero</t>
  </si>
  <si>
    <t>Esposo</t>
  </si>
  <si>
    <t>Hijos</t>
  </si>
  <si>
    <t>Esposo e hijos</t>
  </si>
  <si>
    <t>Esposa e hijos</t>
  </si>
  <si>
    <t>Madre tutora de hija menor del f.</t>
  </si>
  <si>
    <t>Hijo</t>
  </si>
  <si>
    <t>Esposa</t>
  </si>
  <si>
    <t>Hijas</t>
  </si>
  <si>
    <t>tercero</t>
  </si>
  <si>
    <t>casada en union libre</t>
  </si>
  <si>
    <t>Tercre (madre)</t>
  </si>
  <si>
    <t xml:space="preserve">Febrero </t>
  </si>
  <si>
    <t>FEBRERO</t>
  </si>
  <si>
    <t>Natural/no violenta</t>
  </si>
  <si>
    <t>Mujer en union libre</t>
  </si>
  <si>
    <t xml:space="preserve">Hijas </t>
  </si>
  <si>
    <t xml:space="preserve">Esposa </t>
  </si>
  <si>
    <t>Madre y hermanos</t>
  </si>
  <si>
    <t>Fenenino</t>
  </si>
  <si>
    <t xml:space="preserve">Femenino </t>
  </si>
  <si>
    <t xml:space="preserve">Esposo </t>
  </si>
  <si>
    <t>Esposa y tercero</t>
  </si>
  <si>
    <t>No establece</t>
  </si>
  <si>
    <t xml:space="preserve">Hija </t>
  </si>
  <si>
    <t>Hijos y esposo</t>
  </si>
  <si>
    <t>28.02.2025</t>
  </si>
  <si>
    <t>Visita a Altos de Chavon-La Romana</t>
  </si>
  <si>
    <t xml:space="preserve"> FEMENINO</t>
  </si>
  <si>
    <t>MASCULINO</t>
  </si>
  <si>
    <t>FALLECIMIENTO</t>
  </si>
  <si>
    <t>POR PRESUNCION DE FALLECIMIENTO</t>
  </si>
  <si>
    <t>HIJODISC</t>
  </si>
  <si>
    <t>PADRE</t>
  </si>
  <si>
    <t xml:space="preserve">FEBRERO </t>
  </si>
  <si>
    <t>PRESUNCION DE FALLECIMIENTO</t>
  </si>
  <si>
    <t xml:space="preserve">FINALIZACION DE COBERTURA. </t>
  </si>
  <si>
    <t>Jardin Botánico y Parque Zoológico</t>
  </si>
  <si>
    <t>MARZO</t>
  </si>
  <si>
    <t xml:space="preserve">Marzo  </t>
  </si>
  <si>
    <t xml:space="preserve"> PRESUNCION DE FALLECIMIENTO</t>
  </si>
  <si>
    <t>Padre e hijos</t>
  </si>
  <si>
    <t>casado en union libre</t>
  </si>
  <si>
    <t>Hermano tutor hija menor de la f.</t>
  </si>
  <si>
    <t>Sobrinas designada</t>
  </si>
  <si>
    <t>EVC</t>
  </si>
  <si>
    <t>Paro Cardio respiratorio</t>
  </si>
  <si>
    <t>Sepsis</t>
  </si>
  <si>
    <r>
      <rPr>
        <b/>
        <sz val="14"/>
        <rFont val="Calibri"/>
        <family val="2"/>
        <scheme val="minor"/>
      </rPr>
      <t>MARZO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2025</t>
    </r>
  </si>
  <si>
    <r>
      <rPr>
        <b/>
        <sz val="11"/>
        <rFont val="Calibri"/>
        <family val="2"/>
        <scheme val="minor"/>
      </rPr>
      <t>1,184</t>
    </r>
    <r>
      <rPr>
        <b/>
        <sz val="11"/>
        <color theme="1"/>
        <rFont val="Calibri"/>
        <family val="2"/>
        <scheme val="minor"/>
      </rPr>
      <t xml:space="preserve"> beneficiarios</t>
    </r>
  </si>
  <si>
    <r>
      <rPr>
        <b/>
        <sz val="11"/>
        <rFont val="Calibri"/>
        <family val="2"/>
        <scheme val="minor"/>
      </rPr>
      <t>MARZO</t>
    </r>
    <r>
      <rPr>
        <b/>
        <sz val="11"/>
        <color theme="1"/>
        <rFont val="Calibri"/>
        <family val="2"/>
        <scheme val="minor"/>
      </rPr>
      <t xml:space="preserve"> 2025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</si>
</sst>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D$&quot;#,##0.00_);[Red]\(&quot;RD$&quot;#,##0.00\)"/>
    <numFmt numFmtId="43" formatCode="_(* #,##0.00_);_(* \(#,##0.00\);_(* &quot;-&quot;??_);_(@_)"/>
    <numFmt numFmtId="164" formatCode="&quot;RD$&quot;#,##0.00"/>
    <numFmt numFmtId="165" formatCode="_([$€]* #,##0.00_);_([$€]* \(#,##0.00\);_([$€]* &quot;-&quot;??_);_(@_)"/>
    <numFmt numFmtId="166" formatCode="###,###,##0.00;\(###,###,##0.00\)"/>
    <numFmt numFmtId="167" formatCode="[$-10409]&quot;$&quot;\ #,##0.00;&quot;$&quot;\ #,##0.00\-"/>
  </numFmts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80"/>
      <name val="Times New Roman"/>
      <family val="1"/>
    </font>
    <font>
      <sz val="10"/>
      <color rgb="FF08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1F497D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Times New Roman"/>
      <family val="1"/>
    </font>
    <font>
      <sz val="11"/>
      <color rgb="FF080000"/>
      <name val="Times New Roman"/>
      <family val="1"/>
    </font>
    <font>
      <sz val="10"/>
      <name val="Calibri"/>
      <family val="2"/>
      <scheme val="minor"/>
    </font>
    <font>
      <sz val="12"/>
      <color rgb="FF080000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C00000"/>
      <name val="Calibri"/>
      <family val="2"/>
    </font>
    <font>
      <sz val="8"/>
      <name val="Calibri"/>
      <family val="2"/>
      <scheme val="minor"/>
    </font>
    <font>
      <sz val="12"/>
      <color rgb="FF08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Aptos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3B7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start/>
      <end/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 style="medium">
        <color rgb="FF000000"/>
      </end>
      <top style="medium">
        <color indexed="64"/>
      </top>
      <bottom style="medium">
        <color indexed="64"/>
      </bottom>
      <diagonal/>
    </border>
    <border>
      <start style="medium">
        <color rgb="FF000000"/>
      </start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/>
      <end/>
      <top style="thin">
        <color indexed="64"/>
      </top>
      <bottom style="double">
        <color indexed="64"/>
      </bottom>
      <diagonal/>
    </border>
    <border>
      <start/>
      <end/>
      <top style="thin">
        <color theme="1"/>
      </top>
      <bottom style="thin">
        <color theme="1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theme="1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theme="1"/>
      </start>
      <end/>
      <top style="thin">
        <color theme="1"/>
      </top>
      <bottom style="thin">
        <color theme="1"/>
      </bottom>
      <diagonal/>
    </border>
    <border>
      <start style="thin">
        <color theme="1"/>
      </start>
      <end/>
      <top style="thin">
        <color theme="1"/>
      </top>
      <bottom/>
      <diagonal/>
    </border>
    <border>
      <start/>
      <end style="thin">
        <color indexed="64"/>
      </end>
      <top style="thin">
        <color indexed="64"/>
      </top>
      <bottom/>
      <diagonal/>
    </border>
  </borders>
  <cellStyleXfs count="24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  <xf numFmtId="43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165" fontId="16" fillId="0" borderId="0"/>
    <xf numFmtId="9" fontId="27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0" applyFont="1"/>
    <xf numFmtId="17" fontId="2" fillId="0" borderId="0" xfId="0" quotePrefix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/>
    </xf>
    <xf numFmtId="3" fontId="0" fillId="0" borderId="0" xfId="0" applyNumberFormat="1"/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7" borderId="5" xfId="0" applyFont="1" applyFill="1" applyBorder="1" applyAlignment="1">
      <alignment horizontal="left"/>
    </xf>
    <xf numFmtId="3" fontId="1" fillId="7" borderId="4" xfId="0" applyNumberFormat="1" applyFont="1" applyFill="1" applyBorder="1"/>
    <xf numFmtId="0" fontId="1" fillId="0" borderId="4" xfId="0" applyFont="1" applyBorder="1" applyAlignment="1">
      <alignment horizontal="right"/>
    </xf>
    <xf numFmtId="3" fontId="1" fillId="2" borderId="4" xfId="0" applyNumberFormat="1" applyFont="1" applyFill="1" applyBorder="1"/>
    <xf numFmtId="3" fontId="1" fillId="0" borderId="0" xfId="0" applyNumberFormat="1" applyFont="1"/>
    <xf numFmtId="3" fontId="1" fillId="3" borderId="4" xfId="0" applyNumberFormat="1" applyFont="1" applyFill="1" applyBorder="1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9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/>
    <xf numFmtId="3" fontId="1" fillId="9" borderId="4" xfId="0" applyNumberFormat="1" applyFont="1" applyFill="1" applyBorder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3" fontId="1" fillId="7" borderId="16" xfId="0" applyNumberFormat="1" applyFont="1" applyFill="1" applyBorder="1"/>
    <xf numFmtId="3" fontId="1" fillId="4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left"/>
    </xf>
    <xf numFmtId="0" fontId="0" fillId="7" borderId="4" xfId="0" applyFill="1" applyBorder="1"/>
    <xf numFmtId="0" fontId="1" fillId="0" borderId="17" xfId="0" applyFont="1" applyBorder="1" applyAlignment="1">
      <alignment horizontal="right"/>
    </xf>
    <xf numFmtId="3" fontId="1" fillId="2" borderId="17" xfId="0" applyNumberFormat="1" applyFont="1" applyFill="1" applyBorder="1"/>
    <xf numFmtId="0" fontId="3" fillId="9" borderId="1" xfId="0" applyFont="1" applyFill="1" applyBorder="1"/>
    <xf numFmtId="0" fontId="3" fillId="9" borderId="2" xfId="0" applyFont="1" applyFill="1" applyBorder="1"/>
    <xf numFmtId="0" fontId="3" fillId="9" borderId="3" xfId="0" applyFont="1" applyFill="1" applyBorder="1"/>
    <xf numFmtId="0" fontId="1" fillId="0" borderId="4" xfId="0" applyFont="1" applyBorder="1"/>
    <xf numFmtId="0" fontId="1" fillId="0" borderId="9" xfId="0" applyFont="1" applyBorder="1" applyAlignment="1">
      <alignment horizontal="left"/>
    </xf>
    <xf numFmtId="0" fontId="4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5" fillId="12" borderId="18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14" borderId="4" xfId="0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vertical="center" wrapText="1"/>
    </xf>
    <xf numFmtId="0" fontId="5" fillId="12" borderId="25" xfId="0" applyFont="1" applyFill="1" applyBorder="1" applyAlignment="1">
      <alignment vertical="center" wrapText="1"/>
    </xf>
    <xf numFmtId="0" fontId="5" fillId="12" borderId="26" xfId="0" applyFont="1" applyFill="1" applyBorder="1" applyAlignment="1">
      <alignment vertical="center" wrapText="1"/>
    </xf>
    <xf numFmtId="0" fontId="6" fillId="14" borderId="27" xfId="0" applyFont="1" applyFill="1" applyBorder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/>
    </xf>
    <xf numFmtId="0" fontId="6" fillId="14" borderId="27" xfId="0" applyFont="1" applyFill="1" applyBorder="1" applyAlignment="1">
      <alignment horizontal="center" vertical="center"/>
    </xf>
    <xf numFmtId="3" fontId="6" fillId="14" borderId="28" xfId="0" applyNumberFormat="1" applyFont="1" applyFill="1" applyBorder="1" applyAlignment="1">
      <alignment horizontal="center" vertical="center"/>
    </xf>
    <xf numFmtId="0" fontId="6" fillId="14" borderId="30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3" fontId="5" fillId="12" borderId="30" xfId="0" applyNumberFormat="1" applyFont="1" applyFill="1" applyBorder="1" applyAlignment="1">
      <alignment horizontal="center" vertical="center" wrapText="1"/>
    </xf>
    <xf numFmtId="3" fontId="5" fillId="12" borderId="31" xfId="0" applyNumberFormat="1" applyFont="1" applyFill="1" applyBorder="1" applyAlignment="1">
      <alignment horizontal="center" vertical="center" wrapText="1"/>
    </xf>
    <xf numFmtId="0" fontId="5" fillId="12" borderId="32" xfId="0" applyFont="1" applyFill="1" applyBorder="1" applyAlignment="1">
      <alignment horizontal="center" vertical="center" wrapText="1"/>
    </xf>
    <xf numFmtId="3" fontId="5" fillId="12" borderId="33" xfId="0" applyNumberFormat="1" applyFont="1" applyFill="1" applyBorder="1" applyAlignment="1">
      <alignment horizontal="center" vertical="center" wrapText="1"/>
    </xf>
    <xf numFmtId="3" fontId="5" fillId="12" borderId="34" xfId="0" applyNumberFormat="1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3" fontId="5" fillId="12" borderId="1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3" fillId="0" borderId="2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12" borderId="22" xfId="0" applyFont="1" applyFill="1" applyBorder="1" applyAlignment="1">
      <alignment horizontal="center" vertical="center"/>
    </xf>
    <xf numFmtId="0" fontId="14" fillId="12" borderId="37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vertical="center"/>
    </xf>
    <xf numFmtId="0" fontId="5" fillId="12" borderId="17" xfId="0" applyFont="1" applyFill="1" applyBorder="1" applyAlignment="1">
      <alignment horizontal="center" vertical="center"/>
    </xf>
    <xf numFmtId="0" fontId="0" fillId="13" borderId="0" xfId="0" applyFill="1"/>
    <xf numFmtId="0" fontId="0" fillId="13" borderId="4" xfId="0" applyFill="1" applyBorder="1" applyAlignment="1">
      <alignment horizontal="center"/>
    </xf>
    <xf numFmtId="0" fontId="19" fillId="14" borderId="15" xfId="0" applyFont="1" applyFill="1" applyBorder="1" applyAlignment="1">
      <alignment horizontal="center" vertical="center" wrapText="1"/>
    </xf>
    <xf numFmtId="0" fontId="20" fillId="14" borderId="38" xfId="0" applyFont="1" applyFill="1" applyBorder="1" applyAlignment="1">
      <alignment vertical="center"/>
    </xf>
    <xf numFmtId="0" fontId="20" fillId="14" borderId="15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4" fontId="20" fillId="14" borderId="15" xfId="0" applyNumberFormat="1" applyFont="1" applyFill="1" applyBorder="1" applyAlignment="1">
      <alignment vertical="center" wrapText="1"/>
    </xf>
    <xf numFmtId="0" fontId="22" fillId="14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" fillId="0" borderId="43" xfId="0" applyNumberFormat="1" applyFont="1" applyBorder="1"/>
    <xf numFmtId="0" fontId="0" fillId="15" borderId="4" xfId="0" applyFill="1" applyBorder="1" applyAlignment="1">
      <alignment horizontal="center"/>
    </xf>
    <xf numFmtId="0" fontId="5" fillId="12" borderId="4" xfId="0" applyFont="1" applyFill="1" applyBorder="1" applyAlignment="1">
      <alignment vertical="center"/>
    </xf>
    <xf numFmtId="0" fontId="5" fillId="12" borderId="5" xfId="0" applyFont="1" applyFill="1" applyBorder="1" applyAlignment="1">
      <alignment vertical="center"/>
    </xf>
    <xf numFmtId="0" fontId="0" fillId="15" borderId="4" xfId="0" applyFill="1" applyBorder="1"/>
    <xf numFmtId="164" fontId="0" fillId="0" borderId="0" xfId="0" applyNumberFormat="1" applyAlignment="1">
      <alignment horizontal="right" vertical="top"/>
    </xf>
    <xf numFmtId="0" fontId="5" fillId="12" borderId="4" xfId="0" applyFont="1" applyFill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28" fillId="13" borderId="4" xfId="0" applyFont="1" applyFill="1" applyBorder="1" applyAlignment="1">
      <alignment horizontal="center" vertical="center" wrapText="1"/>
    </xf>
    <xf numFmtId="0" fontId="15" fillId="0" borderId="0" xfId="0" applyFont="1"/>
    <xf numFmtId="0" fontId="5" fillId="12" borderId="1" xfId="0" applyFont="1" applyFill="1" applyBorder="1" applyAlignment="1">
      <alignment vertical="center"/>
    </xf>
    <xf numFmtId="0" fontId="0" fillId="15" borderId="0" xfId="0" applyFill="1" applyAlignment="1">
      <alignment horizontal="center"/>
    </xf>
    <xf numFmtId="0" fontId="0" fillId="13" borderId="0" xfId="0" applyFill="1" applyAlignment="1">
      <alignment horizontal="center"/>
    </xf>
    <xf numFmtId="4" fontId="0" fillId="13" borderId="0" xfId="0" applyNumberFormat="1" applyFill="1"/>
    <xf numFmtId="0" fontId="0" fillId="15" borderId="0" xfId="0" applyFill="1"/>
    <xf numFmtId="4" fontId="0" fillId="15" borderId="0" xfId="0" applyNumberFormat="1" applyFill="1"/>
    <xf numFmtId="0" fontId="5" fillId="12" borderId="45" xfId="0" applyFont="1" applyFill="1" applyBorder="1" applyAlignment="1">
      <alignment horizontal="center" vertical="center" wrapText="1"/>
    </xf>
    <xf numFmtId="4" fontId="0" fillId="0" borderId="4" xfId="0" applyNumberFormat="1" applyBorder="1"/>
    <xf numFmtId="3" fontId="20" fillId="14" borderId="15" xfId="0" applyNumberFormat="1" applyFont="1" applyFill="1" applyBorder="1" applyAlignment="1">
      <alignment horizontal="center" wrapText="1"/>
    </xf>
    <xf numFmtId="3" fontId="20" fillId="14" borderId="15" xfId="0" applyNumberFormat="1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/>
    </xf>
    <xf numFmtId="0" fontId="15" fillId="15" borderId="3" xfId="0" applyFont="1" applyFill="1" applyBorder="1"/>
    <xf numFmtId="0" fontId="15" fillId="15" borderId="4" xfId="0" applyFont="1" applyFill="1" applyBorder="1"/>
    <xf numFmtId="0" fontId="0" fillId="0" borderId="4" xfId="0" applyBorder="1"/>
    <xf numFmtId="0" fontId="0" fillId="13" borderId="4" xfId="0" applyFill="1" applyBorder="1"/>
    <xf numFmtId="4" fontId="0" fillId="15" borderId="4" xfId="0" applyNumberFormat="1" applyFill="1" applyBorder="1"/>
    <xf numFmtId="3" fontId="6" fillId="13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wrapText="1"/>
    </xf>
    <xf numFmtId="49" fontId="32" fillId="15" borderId="44" xfId="0" applyNumberFormat="1" applyFont="1" applyFill="1" applyBorder="1" applyAlignment="1">
      <alignment horizontal="center"/>
    </xf>
    <xf numFmtId="49" fontId="32" fillId="13" borderId="44" xfId="0" applyNumberFormat="1" applyFont="1" applyFill="1" applyBorder="1" applyAlignment="1">
      <alignment horizontal="center"/>
    </xf>
    <xf numFmtId="49" fontId="32" fillId="15" borderId="0" xfId="0" applyNumberFormat="1" applyFont="1" applyFill="1" applyAlignment="1">
      <alignment horizontal="center"/>
    </xf>
    <xf numFmtId="49" fontId="32" fillId="13" borderId="0" xfId="0" applyNumberFormat="1" applyFont="1" applyFill="1" applyAlignment="1">
      <alignment horizontal="center"/>
    </xf>
    <xf numFmtId="0" fontId="0" fillId="15" borderId="16" xfId="0" applyFill="1" applyBorder="1"/>
    <xf numFmtId="49" fontId="32" fillId="15" borderId="46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4" fontId="0" fillId="0" borderId="16" xfId="0" applyNumberFormat="1" applyBorder="1"/>
    <xf numFmtId="0" fontId="0" fillId="0" borderId="16" xfId="0" applyBorder="1" applyAlignment="1">
      <alignment horizontal="center"/>
    </xf>
    <xf numFmtId="49" fontId="32" fillId="13" borderId="4" xfId="0" applyNumberFormat="1" applyFont="1" applyFill="1" applyBorder="1" applyAlignment="1">
      <alignment horizontal="center"/>
    </xf>
    <xf numFmtId="0" fontId="5" fillId="12" borderId="47" xfId="0" applyFont="1" applyFill="1" applyBorder="1" applyAlignment="1">
      <alignment vertical="center"/>
    </xf>
    <xf numFmtId="3" fontId="0" fillId="0" borderId="4" xfId="0" applyNumberFormat="1" applyBorder="1"/>
    <xf numFmtId="164" fontId="0" fillId="0" borderId="0" xfId="0" applyNumberFormat="1"/>
    <xf numFmtId="164" fontId="21" fillId="14" borderId="15" xfId="0" applyNumberFormat="1" applyFont="1" applyFill="1" applyBorder="1" applyAlignment="1">
      <alignment vertical="center"/>
    </xf>
    <xf numFmtId="164" fontId="20" fillId="14" borderId="15" xfId="0" applyNumberFormat="1" applyFont="1" applyFill="1" applyBorder="1" applyAlignment="1">
      <alignment vertical="center"/>
    </xf>
    <xf numFmtId="3" fontId="20" fillId="14" borderId="15" xfId="0" applyNumberFormat="1" applyFont="1" applyFill="1" applyBorder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0" fontId="5" fillId="12" borderId="45" xfId="0" applyFont="1" applyFill="1" applyBorder="1" applyAlignment="1">
      <alignment vertical="center"/>
    </xf>
    <xf numFmtId="0" fontId="28" fillId="13" borderId="0" xfId="0" applyFont="1" applyFill="1" applyAlignment="1">
      <alignment horizontal="center" vertical="center" wrapText="1"/>
    </xf>
    <xf numFmtId="166" fontId="35" fillId="0" borderId="0" xfId="0" applyNumberFormat="1" applyFont="1"/>
    <xf numFmtId="166" fontId="36" fillId="0" borderId="0" xfId="0" applyNumberFormat="1" applyFont="1"/>
    <xf numFmtId="0" fontId="5" fillId="12" borderId="0" xfId="0" applyFont="1" applyFill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7" fillId="0" borderId="4" xfId="0" applyFont="1" applyBorder="1" applyAlignment="1">
      <alignment horizontal="center" vertical="center" wrapText="1" readingOrder="1"/>
    </xf>
    <xf numFmtId="0" fontId="37" fillId="0" borderId="4" xfId="0" applyFont="1" applyBorder="1" applyAlignment="1">
      <alignment wrapText="1" readingOrder="1"/>
    </xf>
    <xf numFmtId="167" fontId="37" fillId="0" borderId="4" xfId="0" applyNumberFormat="1" applyFont="1" applyBorder="1" applyAlignment="1">
      <alignment horizontal="center" vertical="center" wrapText="1" readingOrder="1"/>
    </xf>
    <xf numFmtId="0" fontId="38" fillId="0" borderId="4" xfId="0" applyFont="1" applyBorder="1" applyAlignment="1">
      <alignment horizontal="center" vertical="center" wrapText="1" readingOrder="1"/>
    </xf>
    <xf numFmtId="0" fontId="38" fillId="0" borderId="4" xfId="0" applyFont="1" applyBorder="1" applyAlignment="1">
      <alignment wrapText="1" readingOrder="1"/>
    </xf>
    <xf numFmtId="167" fontId="38" fillId="0" borderId="4" xfId="0" applyNumberFormat="1" applyFont="1" applyBorder="1" applyAlignment="1">
      <alignment horizontal="center" vertical="center" wrapText="1" readingOrder="1"/>
    </xf>
    <xf numFmtId="164" fontId="37" fillId="0" borderId="4" xfId="0" applyNumberFormat="1" applyFont="1" applyBorder="1" applyAlignment="1">
      <alignment horizontal="center" vertical="center" wrapText="1" readingOrder="1"/>
    </xf>
    <xf numFmtId="0" fontId="5" fillId="12" borderId="19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9" fontId="0" fillId="0" borderId="4" xfId="23" applyFont="1" applyFill="1" applyBorder="1"/>
    <xf numFmtId="0" fontId="13" fillId="0" borderId="4" xfId="0" applyFont="1" applyBorder="1"/>
    <xf numFmtId="0" fontId="1" fillId="3" borderId="4" xfId="0" applyFont="1" applyFill="1" applyBorder="1" applyAlignment="1">
      <alignment horizontal="center" vertical="center"/>
    </xf>
    <xf numFmtId="9" fontId="1" fillId="3" borderId="4" xfId="23" applyFont="1" applyFill="1" applyBorder="1" applyAlignment="1">
      <alignment horizontal="center" vertical="center"/>
    </xf>
    <xf numFmtId="9" fontId="1" fillId="17" borderId="4" xfId="23" applyFont="1" applyFill="1" applyBorder="1" applyAlignment="1">
      <alignment horizontal="center" vertical="center"/>
    </xf>
    <xf numFmtId="9" fontId="5" fillId="12" borderId="4" xfId="23" applyFont="1" applyFill="1" applyBorder="1" applyAlignment="1">
      <alignment horizontal="center" vertical="center" wrapText="1"/>
    </xf>
    <xf numFmtId="9" fontId="5" fillId="12" borderId="4" xfId="0" applyNumberFormat="1" applyFont="1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13" borderId="4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4" fontId="34" fillId="0" borderId="4" xfId="0" applyNumberFormat="1" applyFont="1" applyBorder="1" applyAlignment="1">
      <alignment horizontal="right" vertical="center"/>
    </xf>
    <xf numFmtId="4" fontId="34" fillId="0" borderId="4" xfId="0" applyNumberFormat="1" applyFont="1" applyBorder="1" applyAlignment="1">
      <alignment horizontal="right" vertical="center" wrapText="1"/>
    </xf>
    <xf numFmtId="4" fontId="34" fillId="13" borderId="4" xfId="0" applyNumberFormat="1" applyFont="1" applyFill="1" applyBorder="1" applyAlignment="1">
      <alignment horizontal="right" vertical="center" wrapText="1"/>
    </xf>
    <xf numFmtId="0" fontId="0" fillId="3" borderId="4" xfId="0" applyFill="1" applyBorder="1" applyAlignment="1">
      <alignment horizontal="center"/>
    </xf>
    <xf numFmtId="14" fontId="40" fillId="0" borderId="4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0" fontId="0" fillId="0" borderId="3" xfId="0" applyBorder="1"/>
    <xf numFmtId="49" fontId="33" fillId="0" borderId="4" xfId="0" applyNumberFormat="1" applyFont="1" applyBorder="1" applyAlignment="1">
      <alignment horizontal="center"/>
    </xf>
    <xf numFmtId="4" fontId="26" fillId="0" borderId="1" xfId="0" applyNumberFormat="1" applyFont="1" applyBorder="1"/>
    <xf numFmtId="166" fontId="11" fillId="0" borderId="4" xfId="0" applyNumberFormat="1" applyFont="1" applyBorder="1"/>
    <xf numFmtId="0" fontId="41" fillId="14" borderId="28" xfId="0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12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right" vertical="center" wrapText="1"/>
    </xf>
    <xf numFmtId="0" fontId="32" fillId="0" borderId="4" xfId="0" applyFont="1" applyBorder="1" applyAlignment="1">
      <alignment horizontal="center" vertical="center"/>
    </xf>
    <xf numFmtId="4" fontId="15" fillId="13" borderId="4" xfId="0" applyNumberFormat="1" applyFont="1" applyFill="1" applyBorder="1" applyAlignment="1">
      <alignment horizontal="right" vertical="center" wrapText="1"/>
    </xf>
    <xf numFmtId="0" fontId="32" fillId="13" borderId="4" xfId="0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4" fontId="0" fillId="0" borderId="4" xfId="0" applyNumberFormat="1" applyBorder="1"/>
    <xf numFmtId="0" fontId="0" fillId="0" borderId="16" xfId="0" applyBorder="1"/>
    <xf numFmtId="0" fontId="1" fillId="4" borderId="4" xfId="0" applyFont="1" applyFill="1" applyBorder="1" applyAlignment="1">
      <alignment horizontal="center"/>
    </xf>
    <xf numFmtId="9" fontId="1" fillId="4" borderId="4" xfId="23" applyFont="1" applyFill="1" applyBorder="1" applyAlignment="1">
      <alignment horizontal="center"/>
    </xf>
    <xf numFmtId="9" fontId="7" fillId="0" borderId="22" xfId="0" applyNumberFormat="1" applyFont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4" fontId="29" fillId="0" borderId="4" xfId="0" applyNumberFormat="1" applyFont="1" applyBorder="1" applyAlignment="1">
      <alignment horizontal="center"/>
    </xf>
    <xf numFmtId="4" fontId="30" fillId="0" borderId="4" xfId="0" applyNumberFormat="1" applyFont="1" applyBorder="1" applyAlignment="1">
      <alignment horizontal="center"/>
    </xf>
    <xf numFmtId="49" fontId="26" fillId="0" borderId="4" xfId="0" applyNumberFormat="1" applyFont="1" applyBorder="1" applyAlignment="1">
      <alignment horizontal="center"/>
    </xf>
    <xf numFmtId="166" fontId="26" fillId="0" borderId="4" xfId="0" applyNumberFormat="1" applyFont="1" applyBorder="1"/>
    <xf numFmtId="4" fontId="26" fillId="0" borderId="4" xfId="0" applyNumberFormat="1" applyFont="1" applyBorder="1"/>
    <xf numFmtId="164" fontId="1" fillId="0" borderId="4" xfId="0" applyNumberFormat="1" applyFont="1" applyBorder="1"/>
    <xf numFmtId="8" fontId="0" fillId="0" borderId="4" xfId="0" applyNumberFormat="1" applyBorder="1"/>
    <xf numFmtId="8" fontId="42" fillId="0" borderId="4" xfId="0" applyNumberFormat="1" applyFont="1" applyBorder="1"/>
    <xf numFmtId="166" fontId="40" fillId="0" borderId="4" xfId="0" applyNumberFormat="1" applyFont="1" applyBorder="1"/>
    <xf numFmtId="0" fontId="43" fillId="0" borderId="4" xfId="0" applyFont="1" applyBorder="1"/>
    <xf numFmtId="49" fontId="40" fillId="0" borderId="4" xfId="0" applyNumberFormat="1" applyFont="1" applyBorder="1" applyAlignment="1">
      <alignment horizontal="center"/>
    </xf>
    <xf numFmtId="0" fontId="43" fillId="0" borderId="17" xfId="0" applyFont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0" fillId="15" borderId="49" xfId="0" applyFill="1" applyBorder="1" applyAlignment="1">
      <alignment horizontal="center"/>
    </xf>
    <xf numFmtId="0" fontId="0" fillId="15" borderId="4" xfId="0" applyFill="1" applyBorder="1" applyAlignment="1">
      <alignment horizontal="center" wrapText="1"/>
    </xf>
    <xf numFmtId="0" fontId="0" fillId="13" borderId="4" xfId="0" applyFill="1" applyBorder="1" applyAlignment="1">
      <alignment horizontal="center" wrapText="1"/>
    </xf>
    <xf numFmtId="0" fontId="16" fillId="15" borderId="4" xfId="0" applyFont="1" applyFill="1" applyBorder="1" applyAlignment="1">
      <alignment horizontal="center"/>
    </xf>
    <xf numFmtId="0" fontId="16" fillId="13" borderId="4" xfId="0" applyFont="1" applyFill="1" applyBorder="1" applyAlignment="1">
      <alignment horizontal="center"/>
    </xf>
    <xf numFmtId="2" fontId="18" fillId="15" borderId="4" xfId="0" applyNumberFormat="1" applyFont="1" applyFill="1" applyBorder="1" applyAlignment="1">
      <alignment horizontal="center"/>
    </xf>
    <xf numFmtId="2" fontId="18" fillId="1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31" fillId="0" borderId="4" xfId="0" applyFont="1" applyBorder="1" applyAlignment="1">
      <alignment horizontal="center" vertical="center"/>
    </xf>
    <xf numFmtId="4" fontId="31" fillId="0" borderId="4" xfId="0" applyNumberFormat="1" applyFont="1" applyBorder="1" applyAlignment="1">
      <alignment horizontal="right" vertical="center" wrapText="1"/>
    </xf>
    <xf numFmtId="0" fontId="1" fillId="16" borderId="4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3" fontId="1" fillId="7" borderId="1" xfId="0" applyNumberFormat="1" applyFont="1" applyFill="1" applyBorder="1" applyAlignment="1">
      <alignment horizontal="center"/>
    </xf>
    <xf numFmtId="3" fontId="1" fillId="7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3" fontId="1" fillId="8" borderId="3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10" borderId="1" xfId="0" applyNumberFormat="1" applyFont="1" applyFill="1" applyBorder="1" applyAlignment="1">
      <alignment horizontal="center"/>
    </xf>
    <xf numFmtId="3" fontId="1" fillId="10" borderId="3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center"/>
    </xf>
    <xf numFmtId="3" fontId="1" fillId="11" borderId="3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5" fillId="12" borderId="42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41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24" fillId="12" borderId="35" xfId="0" applyFont="1" applyFill="1" applyBorder="1" applyAlignment="1">
      <alignment horizontal="center" vertical="center" wrapText="1"/>
    </xf>
    <xf numFmtId="0" fontId="24" fillId="12" borderId="20" xfId="0" applyFont="1" applyFill="1" applyBorder="1" applyAlignment="1">
      <alignment horizontal="center" vertical="center" wrapText="1"/>
    </xf>
    <xf numFmtId="0" fontId="24" fillId="12" borderId="39" xfId="0" applyFont="1" applyFill="1" applyBorder="1" applyAlignment="1">
      <alignment horizontal="center" vertical="center" wrapText="1"/>
    </xf>
    <xf numFmtId="0" fontId="24" fillId="12" borderId="40" xfId="0" applyFont="1" applyFill="1" applyBorder="1" applyAlignment="1">
      <alignment horizontal="center" vertical="center" wrapText="1"/>
    </xf>
    <xf numFmtId="0" fontId="24" fillId="12" borderId="11" xfId="0" applyFont="1" applyFill="1" applyBorder="1" applyAlignment="1">
      <alignment horizontal="center" vertical="center" wrapText="1"/>
    </xf>
    <xf numFmtId="0" fontId="24" fillId="12" borderId="38" xfId="0" applyFont="1" applyFill="1" applyBorder="1" applyAlignment="1">
      <alignment horizontal="center" vertical="center" wrapText="1"/>
    </xf>
    <xf numFmtId="0" fontId="1" fillId="18" borderId="48" xfId="0" applyFont="1" applyFill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0" fillId="15" borderId="50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16" fillId="15" borderId="16" xfId="0" applyFont="1" applyFill="1" applyBorder="1" applyAlignment="1">
      <alignment horizontal="center"/>
    </xf>
    <xf numFmtId="2" fontId="18" fillId="15" borderId="1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5" fillId="15" borderId="51" xfId="0" applyFont="1" applyFill="1" applyBorder="1"/>
    <xf numFmtId="0" fontId="0" fillId="13" borderId="16" xfId="0" applyFill="1" applyBorder="1" applyAlignment="1">
      <alignment horizontal="center"/>
    </xf>
    <xf numFmtId="4" fontId="0" fillId="15" borderId="16" xfId="0" applyNumberFormat="1" applyFill="1" applyBorder="1"/>
    <xf numFmtId="0" fontId="0" fillId="0" borderId="0" xfId="0" applyBorder="1"/>
  </cellXfs>
  <cellStyles count="24">
    <cellStyle name="Comma 2" xfId="6" xr:uid="{00000000-0005-0000-0000-000000000000}"/>
    <cellStyle name="Comma 2 2" xfId="2" xr:uid="{00000000-0005-0000-0000-000001000000}"/>
    <cellStyle name="Euro" xfId="7" xr:uid="{00000000-0005-0000-0000-000002000000}"/>
    <cellStyle name="Euro 2" xfId="8" xr:uid="{00000000-0005-0000-0000-000003000000}"/>
    <cellStyle name="Euro 2 2" xfId="9" xr:uid="{00000000-0005-0000-0000-000004000000}"/>
    <cellStyle name="Millares 2" xfId="3" xr:uid="{00000000-0005-0000-0000-000006000000}"/>
    <cellStyle name="Millares 2 2" xfId="10" xr:uid="{00000000-0005-0000-0000-000007000000}"/>
    <cellStyle name="Millares 2 2 2" xfId="11" xr:uid="{00000000-0005-0000-0000-000008000000}"/>
    <cellStyle name="Millares 3" xfId="19" xr:uid="{00000000-0005-0000-0000-000009000000}"/>
    <cellStyle name="Millares 4" xfId="21" xr:uid="{40A1D7C5-0480-4AF3-89FA-D35F2852E94D}"/>
    <cellStyle name="Normal" xfId="0" builtinId="0"/>
    <cellStyle name="Normal 2" xfId="12" xr:uid="{00000000-0005-0000-0000-00000B000000}"/>
    <cellStyle name="Normal 2 2" xfId="4" xr:uid="{00000000-0005-0000-0000-00000C000000}"/>
    <cellStyle name="Normal 2 3" xfId="18" xr:uid="{00000000-0005-0000-0000-00000D000000}"/>
    <cellStyle name="Normal 2 4" xfId="20" xr:uid="{00000000-0005-0000-0000-00000E000000}"/>
    <cellStyle name="Normal 3" xfId="1" xr:uid="{00000000-0005-0000-0000-00000F000000}"/>
    <cellStyle name="Normal 3 2" xfId="13" xr:uid="{00000000-0005-0000-0000-000010000000}"/>
    <cellStyle name="Normal 3 2 2" xfId="5" xr:uid="{00000000-0005-0000-0000-000011000000}"/>
    <cellStyle name="Normal 3 3" xfId="22" xr:uid="{37DDDFCD-D75E-42B5-AB38-B2A158E3E0B5}"/>
    <cellStyle name="Normal 5" xfId="14" xr:uid="{00000000-0005-0000-0000-000012000000}"/>
    <cellStyle name="Porcentaje" xfId="23" builtinId="5"/>
    <cellStyle name="Porcentual 2" xfId="15" xr:uid="{00000000-0005-0000-0000-000014000000}"/>
    <cellStyle name="Porcentual 2 2" xfId="16" xr:uid="{00000000-0005-0000-0000-000015000000}"/>
    <cellStyle name="Porcentual 2 2 2" xfId="17" xr:uid="{00000000-0005-0000-0000-000016000000}"/>
  </cellStyles>
  <dxfs count="16">
    <dxf>
      <border diagonalUp="0" diagonalDown="0" outline="0">
        <start/>
        <end/>
        <top/>
        <bottom/>
      </border>
    </dxf>
    <dxf>
      <numFmt numFmtId="4" formatCode="#,##0.00"/>
      <fill>
        <patternFill patternType="solid">
          <fgColor theme="0" tint="-0.14999847407452621"/>
          <bgColor theme="0"/>
        </patternFill>
      </fill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  <border diagonalUp="0" diagonalDown="0" outline="0">
        <start/>
        <end style="thin">
          <color indexed="64"/>
        </end>
        <top style="thin">
          <color indexed="64"/>
        </top>
        <bottom/>
      </border>
    </dxf>
    <dxf>
      <fill>
        <patternFill patternType="solid">
          <fgColor indexed="64"/>
          <bgColor rgb="FF003B76"/>
        </patternFill>
      </fill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start style="thin">
          <color indexed="64"/>
        </start>
        <end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80000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start/>
        <end style="thin">
          <color theme="1"/>
        </end>
        <top style="thin">
          <color theme="1"/>
        </top>
        <bottom style="thin">
          <color theme="1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start style="thin">
          <color theme="1"/>
        </start>
        <end/>
        <top style="thin">
          <color theme="1"/>
        </top>
        <bottom style="thin">
          <color theme="1"/>
        </bottom>
        <vertical/>
        <horizontal/>
      </border>
    </dxf>
    <dxf>
      <border outline="0">
        <end style="thin">
          <color indexed="64"/>
        </end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3B76"/>
        </patternFill>
      </fill>
      <alignment horizontal="general" vertical="center" textRotation="0" wrapText="0" indent="0" justifyLastLine="0" shrinkToFit="0" readingOrder="0"/>
    </dxf>
    <dxf>
      <numFmt numFmtId="4" formatCode="#,##0.00"/>
      <fill>
        <patternFill patternType="solid">
          <fgColor theme="0" tint="-0.14999847407452621"/>
          <bgColor theme="0"/>
        </patternFill>
      </fill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0" tint="-0.14999847407452621"/>
          <bgColor theme="0"/>
        </patternFill>
      </fill>
      <border diagonalUp="0" diagonalDown="0" outline="0">
        <start/>
        <end style="thin">
          <color indexed="64"/>
        </end>
        <top style="thin">
          <color indexed="64"/>
        </top>
        <bottom/>
      </border>
    </dxf>
    <dxf>
      <border outline="0">
        <start style="thin">
          <color indexed="64"/>
        </start>
        <bottom style="thin">
          <color indexed="64"/>
        </bottom>
      </border>
    </dxf>
  </dxfs>
  <tableStyles count="0" defaultTableStyle="TableStyleMedium2" defaultPivotStyle="PivotStyleLight16"/>
  <colors>
    <mruColors>
      <color rgb="FF003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tyles" Target="styles.xml"/><Relationship Id="rId5" Type="http://purl.oclc.org/ooxml/officeDocument/relationships/worksheet" Target="worksheets/sheet5.xml"/><Relationship Id="rId10" Type="http://purl.oclc.org/ooxml/officeDocument/relationships/theme" Target="theme/theme1.xml"/><Relationship Id="rId4" Type="http://purl.oclc.org/ooxml/officeDocument/relationships/worksheet" Target="worksheets/sheet4.xml"/><Relationship Id="rId9" Type="http://purl.oclc.org/ooxml/officeDocument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purl.oclc.org/ooxml/officeDocument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purl.oclc.org/ooxml/officeDocument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purl.oclc.org/ooxml/officeDocument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purl.oclc.org/ooxml/officeDocument/relationships/image" Target="../media/image5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2</xdr:col>
      <xdr:colOff>367950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F05EEA-8918-4A1B-B068-BE11FFE2316C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15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51026</xdr:rowOff>
    </xdr:from>
    <xdr:to>
      <xdr:col>2</xdr:col>
      <xdr:colOff>594673</xdr:colOff>
      <xdr:row>1</xdr:row>
      <xdr:rowOff>6258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886E68-1BE7-47C3-A14A-CB2B90B8037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026"/>
          <a:ext cx="1742776" cy="695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1</xdr:col>
      <xdr:colOff>57150</xdr:colOff>
      <xdr:row>0</xdr:row>
      <xdr:rowOff>0</xdr:rowOff>
    </xdr:from>
    <xdr:to>
      <xdr:col>3</xdr:col>
      <xdr:colOff>36095</xdr:colOff>
      <xdr:row>0</xdr:row>
      <xdr:rowOff>828674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4E2EC2-B806-4022-8C02-0130BFCE1907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2077620" cy="828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1</xdr:col>
      <xdr:colOff>948977</xdr:colOff>
      <xdr:row>0</xdr:row>
      <xdr:rowOff>838200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F77F70-EF17-461C-BC2B-F621CC482EA4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1502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 editAs="oneCell">
    <xdr:from>
      <xdr:col>0</xdr:col>
      <xdr:colOff>104775</xdr:colOff>
      <xdr:row>0</xdr:row>
      <xdr:rowOff>0</xdr:rowOff>
    </xdr:from>
    <xdr:to>
      <xdr:col>4</xdr:col>
      <xdr:colOff>39405</xdr:colOff>
      <xdr:row>0</xdr:row>
      <xdr:rowOff>847724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1D9418-00BD-4261-AF92-976B3A207748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125380" cy="847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 editAs="oneCell">
    <xdr:from>
      <xdr:col>1</xdr:col>
      <xdr:colOff>76199</xdr:colOff>
      <xdr:row>0</xdr:row>
      <xdr:rowOff>0</xdr:rowOff>
    </xdr:from>
    <xdr:to>
      <xdr:col>3</xdr:col>
      <xdr:colOff>330396</xdr:colOff>
      <xdr:row>0</xdr:row>
      <xdr:rowOff>914400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8D94B9-5213-4ADD-9632-8398E1B34561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" y="0"/>
          <a:ext cx="2292547" cy="914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 editAs="oneCell">
    <xdr:from>
      <xdr:col>1</xdr:col>
      <xdr:colOff>114300</xdr:colOff>
      <xdr:row>0</xdr:row>
      <xdr:rowOff>0</xdr:rowOff>
    </xdr:from>
    <xdr:to>
      <xdr:col>2</xdr:col>
      <xdr:colOff>429930</xdr:colOff>
      <xdr:row>2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556118-01DA-4414-99A9-CBBCBB45AA03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2125380" cy="8477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19050</xdr:rowOff>
    </xdr:from>
    <xdr:to>
      <xdr:col>2</xdr:col>
      <xdr:colOff>73222</xdr:colOff>
      <xdr:row>0</xdr:row>
      <xdr:rowOff>933450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99ADD-476B-450E-AE6E-936917D1084E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292547" cy="914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0</xdr:col>
      <xdr:colOff>2292547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FCD692-4255-4C7A-83E1-BE27B4CE2816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2547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DB2F4DFE-5C81-45D2-939B-CF14CC934A73}" name="Tabla2" displayName="Tabla2" ref="Y4:AB161" totalsRowCount="1" tableBorderDxfId="15">
  <autoFilter ref="Y4:AB160" xr:uid="{DB2F4DFE-5C81-45D2-939B-CF14CC934A73}"/>
  <tableColumns count="4">
    <tableColumn id="1" xr3:uid="{17E7E3B1-DBF7-458D-BD0B-C5066E8BD5E3}" name="Mes " dataDxfId="14" totalsRowDxfId="3"/>
    <tableColumn id="2" xr3:uid="{0B662BD7-9DD2-4815-96E4-E39837232C72}" name="Sexo " dataDxfId="13" totalsRowDxfId="2"/>
    <tableColumn id="3" xr3:uid="{780CE72D-5C5F-42B7-9285-B90AB247040F}" name="Relación con Fallecido" dataDxfId="12" totalsRowDxfId="1"/>
    <tableColumn id="4" xr3:uid="{D9941D1E-9B4F-4711-B617-5F8E9553CBE8}" name="Monto RD$" totalsRowFunction="sum" totalsRowDxfId="0"/>
  </tableColumns>
  <tableStyleInfo showFirstColumn="0" showLastColumn="0" showRowStripes="1" showColumnStripes="0"/>
</table>
</file>

<file path=xl/tables/table2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4" xr:uid="{98CD6280-5E24-489A-9FA5-90318F637057}" name="Tabla4" displayName="Tabla4" ref="AD4:AG40" totalsRowShown="0" headerRowDxfId="11" headerRowBorderDxfId="10" tableBorderDxfId="9">
  <autoFilter ref="AD4:AG40" xr:uid="{98CD6280-5E24-489A-9FA5-90318F637057}"/>
  <tableColumns count="4">
    <tableColumn id="1" xr3:uid="{97CAF4D3-EABE-4AD5-BE1E-90AEDA3729A5}" name="Mes " dataDxfId="8"/>
    <tableColumn id="2" xr3:uid="{A6722C6C-887E-409A-A816-3BA9CCAF198A}" name="Sexo " dataDxfId="7"/>
    <tableColumn id="3" xr3:uid="{B957E42A-A589-44E3-A01B-B08F3365710A}" name="Motivo de la Exclusión" dataDxfId="6"/>
    <tableColumn id="4" xr3:uid="{9969D448-61DE-4A8C-B77F-85F9CF111044}" name="Monto RD$" dataDxfId="5"/>
  </tableColumns>
  <tableStyleInfo showFirstColumn="0" showLastColumn="0" showRowStripes="1" showColumnStripes="0"/>
</table>
</file>

<file path=xl/tables/table3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" displayName="Tabla14" ref="A4:F1047549" totalsRowCount="1" headerRowDxfId="4">
  <autoFilter ref="A4:F1047548" xr:uid="{00000000-0009-0000-0100-000001000000}"/>
  <tableColumns count="6">
    <tableColumn id="2" xr3:uid="{00000000-0010-0000-0000-000002000000}" name="Mes"/>
    <tableColumn id="4" xr3:uid="{00000000-0010-0000-0000-000004000000}" name="sexo del fallecido"/>
    <tableColumn id="7" xr3:uid="{00000000-0010-0000-0000-000007000000}" name="Causa de Fallecimiento"/>
    <tableColumn id="8" xr3:uid="{00000000-0010-0000-0000-000008000000}" name="Cantidad de beneficiarios"/>
    <tableColumn id="5" xr3:uid="{00000000-0010-0000-0000-000005000000}" name="parentesco del beneficiario"/>
    <tableColumn id="1" xr3:uid="{00000000-0010-0000-0000-000001000000}" name="Monto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purl.oclc.org/ooxml/officeDocument/relationships/table" Target="../tables/table1.xml"/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Relationship Id="rId4" Type="http://purl.oclc.org/ooxml/officeDocument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purl.oclc.org/ooxml/officeDocument/relationships/table" Target="../tables/table3.xml"/><Relationship Id="rId2" Type="http://purl.oclc.org/ooxml/officeDocument/relationships/drawing" Target="../drawings/drawing4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drawing" Target="../drawings/drawing8.xml"/><Relationship Id="rId1" Type="http://purl.oclc.org/ooxml/officeDocument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drawing" Target="../drawings/drawing9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3"/>
  <sheetViews>
    <sheetView showGridLines="0" tabSelected="1" topLeftCell="A19" workbookViewId="0">
      <selection activeCell="T16" sqref="T16"/>
    </sheetView>
  </sheetViews>
  <sheetFormatPr baseColWidth="10" defaultColWidth="11.42578125" defaultRowHeight="15"/>
  <cols>
    <col min="1" max="1" width="17" bestFit="1" customWidth="1"/>
    <col min="2" max="3" width="9" customWidth="1"/>
    <col min="4" max="4" width="14.28515625" customWidth="1"/>
    <col min="6" max="6" width="7.140625" customWidth="1"/>
    <col min="7" max="7" width="17" customWidth="1"/>
    <col min="8" max="8" width="9" bestFit="1" customWidth="1"/>
    <col min="9" max="9" width="8.42578125" bestFit="1" customWidth="1"/>
    <col min="10" max="10" width="14.28515625" customWidth="1"/>
    <col min="11" max="11" width="9" bestFit="1" customWidth="1"/>
    <col min="12" max="12" width="7.140625" customWidth="1"/>
    <col min="13" max="13" width="17.28515625" customWidth="1"/>
    <col min="14" max="15" width="9" customWidth="1"/>
    <col min="16" max="16" width="12.28515625" customWidth="1"/>
    <col min="17" max="17" width="9" customWidth="1"/>
    <col min="18" max="18" width="16.28515625" customWidth="1"/>
  </cols>
  <sheetData>
    <row r="2" spans="1:17" ht="18.75">
      <c r="D2" s="1" t="s">
        <v>0</v>
      </c>
    </row>
    <row r="3" spans="1:17" ht="18.75">
      <c r="G3" s="2" t="s">
        <v>231</v>
      </c>
    </row>
    <row r="6" spans="1:17">
      <c r="B6" s="254" t="s">
        <v>1</v>
      </c>
      <c r="C6" s="255"/>
      <c r="D6" s="255"/>
      <c r="E6" s="256"/>
      <c r="H6" s="257" t="s">
        <v>2</v>
      </c>
      <c r="I6" s="258"/>
      <c r="J6" s="258"/>
      <c r="K6" s="259"/>
      <c r="L6" s="3"/>
      <c r="M6" s="4"/>
      <c r="N6" s="260" t="s">
        <v>3</v>
      </c>
      <c r="O6" s="261"/>
      <c r="P6" s="261"/>
      <c r="Q6" s="262"/>
    </row>
    <row r="7" spans="1:17" s="9" customFormat="1" ht="30">
      <c r="A7" s="5" t="s">
        <v>4</v>
      </c>
      <c r="B7" s="6" t="s">
        <v>5</v>
      </c>
      <c r="C7" s="6" t="s">
        <v>6</v>
      </c>
      <c r="D7" s="7" t="s">
        <v>7</v>
      </c>
      <c r="E7" s="8" t="s">
        <v>8</v>
      </c>
      <c r="G7" s="10" t="s">
        <v>4</v>
      </c>
      <c r="H7" s="11" t="s">
        <v>5</v>
      </c>
      <c r="I7" s="11" t="s">
        <v>6</v>
      </c>
      <c r="J7" s="7" t="s">
        <v>7</v>
      </c>
      <c r="K7" s="8" t="s">
        <v>8</v>
      </c>
      <c r="L7" s="12"/>
      <c r="M7" s="10" t="s">
        <v>4</v>
      </c>
      <c r="N7" s="8" t="s">
        <v>5</v>
      </c>
      <c r="O7" s="8" t="s">
        <v>6</v>
      </c>
      <c r="P7" s="7" t="s">
        <v>7</v>
      </c>
      <c r="Q7" s="8" t="s">
        <v>8</v>
      </c>
    </row>
    <row r="8" spans="1:17">
      <c r="A8" s="13" t="s">
        <v>9</v>
      </c>
      <c r="B8" s="263" t="s">
        <v>10</v>
      </c>
      <c r="C8" s="264"/>
      <c r="D8" s="264"/>
      <c r="E8" s="265"/>
      <c r="G8" s="13" t="s">
        <v>9</v>
      </c>
      <c r="H8" s="266" t="s">
        <v>10</v>
      </c>
      <c r="I8" s="267"/>
      <c r="J8" s="267"/>
      <c r="K8" s="268"/>
      <c r="L8" s="14"/>
      <c r="M8" s="13" t="s">
        <v>9</v>
      </c>
      <c r="N8" s="150">
        <v>1</v>
      </c>
      <c r="O8" s="150">
        <v>12</v>
      </c>
      <c r="P8" s="150">
        <v>321270.76</v>
      </c>
      <c r="Q8" s="249">
        <v>1</v>
      </c>
    </row>
    <row r="9" spans="1:17">
      <c r="A9" s="13" t="s">
        <v>11</v>
      </c>
      <c r="B9" s="150">
        <v>1107</v>
      </c>
      <c r="C9" s="150">
        <v>3016</v>
      </c>
      <c r="D9" s="150">
        <v>289214557.90000719</v>
      </c>
      <c r="E9" s="15">
        <v>1</v>
      </c>
      <c r="G9" s="13" t="s">
        <v>11</v>
      </c>
      <c r="H9" s="150">
        <v>241</v>
      </c>
      <c r="I9" s="150">
        <v>457</v>
      </c>
      <c r="J9" s="150">
        <v>41865385.180000015</v>
      </c>
      <c r="K9" s="16">
        <v>1</v>
      </c>
      <c r="L9" s="14"/>
      <c r="M9" s="13" t="s">
        <v>9</v>
      </c>
      <c r="N9" s="150">
        <v>0</v>
      </c>
      <c r="O9" s="150">
        <v>4</v>
      </c>
      <c r="P9" s="150">
        <v>158821.63</v>
      </c>
      <c r="Q9" s="248">
        <v>2</v>
      </c>
    </row>
    <row r="10" spans="1:17">
      <c r="A10" s="13" t="s">
        <v>11</v>
      </c>
      <c r="B10" s="150">
        <v>2342</v>
      </c>
      <c r="C10" s="150">
        <v>5570</v>
      </c>
      <c r="D10" s="150">
        <v>557346818.61001623</v>
      </c>
      <c r="E10" s="15">
        <v>2</v>
      </c>
      <c r="G10" s="13" t="s">
        <v>11</v>
      </c>
      <c r="H10" s="150">
        <v>460</v>
      </c>
      <c r="I10" s="150">
        <v>744</v>
      </c>
      <c r="J10" s="150">
        <v>72255974.110000253</v>
      </c>
      <c r="K10" s="16">
        <v>2</v>
      </c>
      <c r="L10" s="14"/>
      <c r="M10" s="13" t="s">
        <v>9</v>
      </c>
      <c r="N10" s="150">
        <v>4</v>
      </c>
      <c r="O10" s="150">
        <v>15</v>
      </c>
      <c r="P10" s="150">
        <v>389978.56000000006</v>
      </c>
      <c r="Q10" s="248">
        <v>3</v>
      </c>
    </row>
    <row r="11" spans="1:17">
      <c r="A11" s="13" t="s">
        <v>11</v>
      </c>
      <c r="B11" s="150">
        <v>1693</v>
      </c>
      <c r="C11" s="150">
        <v>5649</v>
      </c>
      <c r="D11" s="150">
        <v>501818952.90001583</v>
      </c>
      <c r="E11" s="15">
        <v>3</v>
      </c>
      <c r="G11" s="13" t="s">
        <v>11</v>
      </c>
      <c r="H11" s="150">
        <v>406</v>
      </c>
      <c r="I11" s="150">
        <v>892</v>
      </c>
      <c r="J11" s="150">
        <v>74658060.310000181</v>
      </c>
      <c r="K11" s="16">
        <v>3</v>
      </c>
      <c r="L11" s="14"/>
      <c r="M11" s="13" t="s">
        <v>9</v>
      </c>
      <c r="N11" s="150">
        <v>9</v>
      </c>
      <c r="O11" s="150">
        <v>49</v>
      </c>
      <c r="P11" s="150">
        <v>1697798.3399999996</v>
      </c>
      <c r="Q11" s="248">
        <v>4</v>
      </c>
    </row>
    <row r="12" spans="1:17">
      <c r="A12" s="13" t="s">
        <v>11</v>
      </c>
      <c r="B12" s="150">
        <v>1588</v>
      </c>
      <c r="C12" s="150">
        <v>7367</v>
      </c>
      <c r="D12" s="150">
        <v>616608043.87001538</v>
      </c>
      <c r="E12" s="15">
        <v>4</v>
      </c>
      <c r="G12" s="13" t="s">
        <v>11</v>
      </c>
      <c r="H12" s="150">
        <v>389</v>
      </c>
      <c r="I12" s="150">
        <v>861</v>
      </c>
      <c r="J12" s="150">
        <v>73926573.54000017</v>
      </c>
      <c r="K12" s="16">
        <v>4</v>
      </c>
      <c r="L12" s="14"/>
      <c r="M12" s="13" t="s">
        <v>9</v>
      </c>
      <c r="N12" s="150">
        <v>0</v>
      </c>
      <c r="O12" s="150">
        <v>26</v>
      </c>
      <c r="P12" s="150">
        <v>879999.29999999993</v>
      </c>
      <c r="Q12" s="248">
        <v>5</v>
      </c>
    </row>
    <row r="13" spans="1:17">
      <c r="A13" s="13" t="s">
        <v>11</v>
      </c>
      <c r="B13" s="150">
        <v>1872</v>
      </c>
      <c r="C13" s="150">
        <v>7872</v>
      </c>
      <c r="D13" s="150">
        <v>669688920.26001835</v>
      </c>
      <c r="E13" s="15">
        <v>5</v>
      </c>
      <c r="G13" s="13" t="s">
        <v>11</v>
      </c>
      <c r="H13" s="150">
        <v>336</v>
      </c>
      <c r="I13" s="150">
        <v>938</v>
      </c>
      <c r="J13" s="150">
        <v>75544544.200000092</v>
      </c>
      <c r="K13" s="16">
        <v>5</v>
      </c>
      <c r="L13" s="14"/>
      <c r="M13" s="13" t="s">
        <v>9</v>
      </c>
      <c r="N13" s="150">
        <v>6</v>
      </c>
      <c r="O13" s="150">
        <v>66</v>
      </c>
      <c r="P13" s="150">
        <v>2082531.64</v>
      </c>
      <c r="Q13" s="248">
        <v>6</v>
      </c>
    </row>
    <row r="14" spans="1:17">
      <c r="A14" s="13" t="s">
        <v>11</v>
      </c>
      <c r="B14" s="150">
        <v>2106</v>
      </c>
      <c r="C14" s="150">
        <v>7302</v>
      </c>
      <c r="D14" s="150">
        <v>646501726.83002007</v>
      </c>
      <c r="E14" s="15">
        <v>6</v>
      </c>
      <c r="G14" s="13" t="s">
        <v>11</v>
      </c>
      <c r="H14" s="150">
        <v>611</v>
      </c>
      <c r="I14" s="150">
        <v>1357</v>
      </c>
      <c r="J14" s="150">
        <v>110861607.56000036</v>
      </c>
      <c r="K14" s="16">
        <v>6</v>
      </c>
      <c r="L14" s="14"/>
      <c r="M14" s="13" t="s">
        <v>9</v>
      </c>
      <c r="N14" s="150">
        <v>5</v>
      </c>
      <c r="O14" s="150">
        <v>34</v>
      </c>
      <c r="P14" s="150">
        <v>1278639.4300000004</v>
      </c>
      <c r="Q14" s="248">
        <v>7</v>
      </c>
    </row>
    <row r="15" spans="1:17">
      <c r="A15" s="13" t="s">
        <v>11</v>
      </c>
      <c r="B15" s="150">
        <v>1737</v>
      </c>
      <c r="C15" s="150">
        <v>5925</v>
      </c>
      <c r="D15" s="150">
        <v>538334080.38001692</v>
      </c>
      <c r="E15" s="15">
        <v>7</v>
      </c>
      <c r="G15" s="13" t="s">
        <v>11</v>
      </c>
      <c r="H15" s="150">
        <v>470</v>
      </c>
      <c r="I15" s="150">
        <v>1381</v>
      </c>
      <c r="J15" s="150">
        <v>106307879.36000024</v>
      </c>
      <c r="K15" s="16">
        <v>7</v>
      </c>
      <c r="L15" s="14"/>
      <c r="M15" s="13" t="s">
        <v>9</v>
      </c>
      <c r="N15" s="150">
        <v>9</v>
      </c>
      <c r="O15" s="150">
        <v>93</v>
      </c>
      <c r="P15" s="150">
        <v>3200550.2299999995</v>
      </c>
      <c r="Q15" s="248">
        <v>8</v>
      </c>
    </row>
    <row r="16" spans="1:17">
      <c r="A16" s="13" t="s">
        <v>11</v>
      </c>
      <c r="B16" s="150">
        <v>2338</v>
      </c>
      <c r="C16" s="150">
        <v>8001</v>
      </c>
      <c r="D16" s="150">
        <v>707277466.65001893</v>
      </c>
      <c r="E16" s="15">
        <v>8</v>
      </c>
      <c r="G16" s="13" t="s">
        <v>11</v>
      </c>
      <c r="H16" s="150">
        <v>747</v>
      </c>
      <c r="I16" s="150">
        <v>1388</v>
      </c>
      <c r="J16" s="150">
        <v>120772316.67000066</v>
      </c>
      <c r="K16" s="16">
        <v>8</v>
      </c>
      <c r="L16" s="14"/>
      <c r="M16" s="13" t="s">
        <v>9</v>
      </c>
      <c r="N16" s="150">
        <v>4</v>
      </c>
      <c r="O16" s="150">
        <v>14</v>
      </c>
      <c r="P16" s="150">
        <v>555134.5</v>
      </c>
      <c r="Q16" s="248">
        <v>9</v>
      </c>
    </row>
    <row r="17" spans="1:17">
      <c r="A17" s="13" t="s">
        <v>11</v>
      </c>
      <c r="B17" s="150">
        <v>915</v>
      </c>
      <c r="C17" s="150">
        <v>2967</v>
      </c>
      <c r="D17" s="150">
        <v>268494075.61000752</v>
      </c>
      <c r="E17" s="15">
        <v>9</v>
      </c>
      <c r="G17" s="13" t="s">
        <v>11</v>
      </c>
      <c r="H17" s="150">
        <v>284</v>
      </c>
      <c r="I17" s="150">
        <v>530</v>
      </c>
      <c r="J17" s="150">
        <v>48658551.000000015</v>
      </c>
      <c r="K17" s="16">
        <v>9</v>
      </c>
      <c r="L17" s="14"/>
      <c r="M17" s="13" t="s">
        <v>9</v>
      </c>
      <c r="N17" s="150">
        <v>20</v>
      </c>
      <c r="O17" s="150">
        <v>244</v>
      </c>
      <c r="P17" s="150">
        <v>8479312</v>
      </c>
      <c r="Q17" s="248">
        <v>10</v>
      </c>
    </row>
    <row r="18" spans="1:17">
      <c r="A18" s="13" t="s">
        <v>11</v>
      </c>
      <c r="B18" s="150">
        <v>3072</v>
      </c>
      <c r="C18" s="150">
        <v>13965</v>
      </c>
      <c r="D18" s="150">
        <v>1178095536</v>
      </c>
      <c r="E18" s="15">
        <v>10</v>
      </c>
      <c r="G18" s="13" t="s">
        <v>11</v>
      </c>
      <c r="H18" s="150">
        <v>885</v>
      </c>
      <c r="I18" s="150">
        <v>2335</v>
      </c>
      <c r="J18" s="150">
        <v>200963591</v>
      </c>
      <c r="K18" s="16">
        <v>10</v>
      </c>
      <c r="L18" s="14"/>
      <c r="M18" s="13" t="s">
        <v>9</v>
      </c>
      <c r="N18" s="150">
        <v>10</v>
      </c>
      <c r="O18" s="150">
        <v>64</v>
      </c>
      <c r="P18" s="150">
        <v>2374219.6099999985</v>
      </c>
      <c r="Q18" s="248">
        <v>11</v>
      </c>
    </row>
    <row r="19" spans="1:17">
      <c r="A19" s="13" t="s">
        <v>11</v>
      </c>
      <c r="B19" s="150">
        <v>962</v>
      </c>
      <c r="C19" s="150">
        <v>3367</v>
      </c>
      <c r="D19" s="150">
        <v>300035013.86000741</v>
      </c>
      <c r="E19" s="15">
        <v>11</v>
      </c>
      <c r="G19" s="13" t="s">
        <v>11</v>
      </c>
      <c r="H19" s="150">
        <v>447</v>
      </c>
      <c r="I19" s="150">
        <v>869</v>
      </c>
      <c r="J19" s="150">
        <v>78309987.940000132</v>
      </c>
      <c r="K19" s="16">
        <v>11</v>
      </c>
      <c r="L19" s="14"/>
      <c r="M19" s="13" t="s">
        <v>9</v>
      </c>
      <c r="N19" s="150">
        <v>6</v>
      </c>
      <c r="O19" s="150">
        <v>14</v>
      </c>
      <c r="P19" s="150">
        <v>696344.08000000019</v>
      </c>
      <c r="Q19" s="248">
        <v>12</v>
      </c>
    </row>
    <row r="20" spans="1:17">
      <c r="A20" s="13" t="s">
        <v>11</v>
      </c>
      <c r="B20" s="150">
        <v>984</v>
      </c>
      <c r="C20" s="150">
        <v>3425</v>
      </c>
      <c r="D20" s="150">
        <v>291587152.20001101</v>
      </c>
      <c r="E20" s="15">
        <v>12</v>
      </c>
      <c r="G20" s="13" t="s">
        <v>11</v>
      </c>
      <c r="H20" s="150">
        <v>187</v>
      </c>
      <c r="I20" s="150">
        <v>470</v>
      </c>
      <c r="J20" s="150">
        <v>39189101.559999987</v>
      </c>
      <c r="K20" s="16">
        <v>12</v>
      </c>
      <c r="L20" s="14"/>
      <c r="M20" s="13" t="s">
        <v>9</v>
      </c>
      <c r="N20" s="150">
        <v>0</v>
      </c>
      <c r="O20" s="150">
        <v>16</v>
      </c>
      <c r="P20" s="150">
        <v>424719.95000000007</v>
      </c>
      <c r="Q20" s="248">
        <v>13</v>
      </c>
    </row>
    <row r="21" spans="1:17">
      <c r="A21" s="13" t="s">
        <v>11</v>
      </c>
      <c r="B21" s="150">
        <v>647</v>
      </c>
      <c r="C21" s="150">
        <v>2480</v>
      </c>
      <c r="D21" s="150">
        <v>213872713.1300042</v>
      </c>
      <c r="E21" s="15">
        <v>13</v>
      </c>
      <c r="G21" s="13" t="s">
        <v>11</v>
      </c>
      <c r="H21" s="150">
        <v>191</v>
      </c>
      <c r="I21" s="150">
        <v>578</v>
      </c>
      <c r="J21" s="150">
        <v>43031734.94000005</v>
      </c>
      <c r="K21" s="16">
        <v>13</v>
      </c>
      <c r="L21" s="14"/>
      <c r="M21" s="13" t="s">
        <v>9</v>
      </c>
      <c r="N21" s="150">
        <v>3</v>
      </c>
      <c r="O21" s="150">
        <v>10</v>
      </c>
      <c r="P21" s="150">
        <v>459188.93000000005</v>
      </c>
      <c r="Q21" s="248">
        <v>14</v>
      </c>
    </row>
    <row r="22" spans="1:17">
      <c r="A22" s="13" t="s">
        <v>11</v>
      </c>
      <c r="B22" s="150">
        <v>969</v>
      </c>
      <c r="C22" s="150">
        <v>3648</v>
      </c>
      <c r="D22" s="150">
        <v>319011611.33000952</v>
      </c>
      <c r="E22" s="15">
        <v>14</v>
      </c>
      <c r="G22" s="13" t="s">
        <v>11</v>
      </c>
      <c r="H22" s="150">
        <v>305</v>
      </c>
      <c r="I22" s="150">
        <v>617</v>
      </c>
      <c r="J22" s="150">
        <v>56165866.370000064</v>
      </c>
      <c r="K22" s="16">
        <v>14</v>
      </c>
      <c r="L22" s="14"/>
      <c r="M22" s="13" t="s">
        <v>9</v>
      </c>
      <c r="N22" s="150">
        <v>25</v>
      </c>
      <c r="O22" s="150">
        <v>222</v>
      </c>
      <c r="P22" s="150">
        <v>7293378.1199999973</v>
      </c>
      <c r="Q22" s="248">
        <v>15</v>
      </c>
    </row>
    <row r="23" spans="1:17">
      <c r="A23" s="13" t="s">
        <v>11</v>
      </c>
      <c r="B23" s="150">
        <v>2505</v>
      </c>
      <c r="C23" s="150">
        <v>10310</v>
      </c>
      <c r="D23" s="150">
        <v>866303466.11002564</v>
      </c>
      <c r="E23" s="15">
        <v>15</v>
      </c>
      <c r="G23" s="13" t="s">
        <v>11</v>
      </c>
      <c r="H23" s="150">
        <v>751</v>
      </c>
      <c r="I23" s="150">
        <v>2437</v>
      </c>
      <c r="J23" s="150">
        <v>173543260.1099987</v>
      </c>
      <c r="K23" s="16">
        <v>15</v>
      </c>
      <c r="L23" s="14"/>
      <c r="M23" s="13" t="s">
        <v>9</v>
      </c>
      <c r="N23" s="150">
        <v>6</v>
      </c>
      <c r="O23" s="150">
        <v>48</v>
      </c>
      <c r="P23" s="150">
        <v>1664683.4200000002</v>
      </c>
      <c r="Q23" s="248">
        <v>16</v>
      </c>
    </row>
    <row r="24" spans="1:17">
      <c r="A24" s="13" t="s">
        <v>11</v>
      </c>
      <c r="B24" s="150">
        <v>1396</v>
      </c>
      <c r="C24" s="150">
        <v>5368</v>
      </c>
      <c r="D24" s="150">
        <v>483548879.33000904</v>
      </c>
      <c r="E24" s="15">
        <v>16</v>
      </c>
      <c r="G24" s="13" t="s">
        <v>11</v>
      </c>
      <c r="H24" s="150">
        <v>329</v>
      </c>
      <c r="I24" s="150">
        <v>828</v>
      </c>
      <c r="J24" s="150">
        <v>68486643.790000111</v>
      </c>
      <c r="K24" s="16">
        <v>16</v>
      </c>
      <c r="L24" s="14"/>
      <c r="M24" s="13" t="s">
        <v>9</v>
      </c>
      <c r="N24" s="150">
        <v>2</v>
      </c>
      <c r="O24" s="150">
        <v>25</v>
      </c>
      <c r="P24" s="150">
        <v>1049540.51</v>
      </c>
      <c r="Q24" s="248">
        <v>17</v>
      </c>
    </row>
    <row r="25" spans="1:17">
      <c r="A25" s="13" t="s">
        <v>11</v>
      </c>
      <c r="B25" s="150">
        <v>1139</v>
      </c>
      <c r="C25" s="150">
        <v>3847</v>
      </c>
      <c r="D25" s="150">
        <v>350555279.37000787</v>
      </c>
      <c r="E25" s="15">
        <v>17</v>
      </c>
      <c r="G25" s="13" t="s">
        <v>11</v>
      </c>
      <c r="H25" s="150">
        <v>255</v>
      </c>
      <c r="I25" s="150">
        <v>468</v>
      </c>
      <c r="J25" s="150">
        <v>45110478.759999976</v>
      </c>
      <c r="K25" s="16">
        <v>17</v>
      </c>
      <c r="L25" s="14"/>
      <c r="M25" s="13" t="s">
        <v>9</v>
      </c>
      <c r="N25" s="150">
        <v>1</v>
      </c>
      <c r="O25" s="150">
        <v>2</v>
      </c>
      <c r="P25" s="150">
        <v>118349.39</v>
      </c>
      <c r="Q25" s="248">
        <v>18</v>
      </c>
    </row>
    <row r="26" spans="1:17">
      <c r="A26" s="13" t="s">
        <v>11</v>
      </c>
      <c r="B26" s="150">
        <v>1510</v>
      </c>
      <c r="C26" s="150">
        <v>3443</v>
      </c>
      <c r="D26" s="150">
        <v>333773975.63000917</v>
      </c>
      <c r="E26" s="15">
        <v>18</v>
      </c>
      <c r="G26" s="13" t="s">
        <v>11</v>
      </c>
      <c r="H26" s="150">
        <v>199</v>
      </c>
      <c r="I26" s="150">
        <v>449</v>
      </c>
      <c r="J26" s="150">
        <v>37712594.660000034</v>
      </c>
      <c r="K26" s="16">
        <v>18</v>
      </c>
      <c r="L26" s="14"/>
      <c r="M26" s="17" t="s">
        <v>12</v>
      </c>
      <c r="N26" s="18">
        <f>SUM(N8:N25)</f>
        <v>111</v>
      </c>
      <c r="O26" s="18">
        <f>SUM(O8:O25)</f>
        <v>958</v>
      </c>
      <c r="P26" s="18">
        <f>SUM(P8:P25)</f>
        <v>33124460.400000002</v>
      </c>
    </row>
    <row r="27" spans="1:17">
      <c r="A27" s="38" t="s">
        <v>12</v>
      </c>
      <c r="B27" s="18">
        <f>SUM(B9:B26)</f>
        <v>28882</v>
      </c>
      <c r="C27" s="18">
        <f>SUM(C9:C26)</f>
        <v>103522</v>
      </c>
      <c r="D27" s="18">
        <f>SUM(D9:D26)</f>
        <v>9132068269.9702187</v>
      </c>
      <c r="G27" s="19" t="s">
        <v>13</v>
      </c>
      <c r="H27" s="22">
        <f>SUM(H9:H26)</f>
        <v>7493</v>
      </c>
      <c r="I27" s="22">
        <f>SUM(I9:I26)</f>
        <v>17599</v>
      </c>
      <c r="J27" s="22">
        <f>SUM(J9:J26)</f>
        <v>1467364151.0600011</v>
      </c>
      <c r="K27" s="23"/>
      <c r="L27" s="21"/>
      <c r="M27" s="13" t="s">
        <v>11</v>
      </c>
      <c r="N27" s="150">
        <v>42</v>
      </c>
      <c r="O27" s="150">
        <v>50</v>
      </c>
      <c r="P27" s="150">
        <v>3036831.2700000028</v>
      </c>
      <c r="Q27" s="248">
        <v>1</v>
      </c>
    </row>
    <row r="28" spans="1:17">
      <c r="A28" s="13" t="s">
        <v>21</v>
      </c>
      <c r="B28" s="132">
        <v>61</v>
      </c>
      <c r="C28" s="132">
        <v>80</v>
      </c>
      <c r="D28" s="150">
        <v>18068576</v>
      </c>
      <c r="E28" s="21"/>
      <c r="H28" s="269">
        <f>H27+I27</f>
        <v>25092</v>
      </c>
      <c r="I28" s="270"/>
      <c r="J28" s="14"/>
      <c r="M28" s="13" t="s">
        <v>11</v>
      </c>
      <c r="N28" s="150">
        <v>17</v>
      </c>
      <c r="O28" s="150">
        <v>32</v>
      </c>
      <c r="P28" s="150">
        <v>1694207.7499999993</v>
      </c>
      <c r="Q28" s="248">
        <v>2</v>
      </c>
    </row>
    <row r="29" spans="1:17">
      <c r="A29" s="13" t="s">
        <v>22</v>
      </c>
      <c r="B29" s="132">
        <v>2</v>
      </c>
      <c r="C29" s="132">
        <v>3</v>
      </c>
      <c r="D29" s="150">
        <v>559608</v>
      </c>
      <c r="M29" s="13" t="s">
        <v>11</v>
      </c>
      <c r="N29" s="150">
        <v>45</v>
      </c>
      <c r="O29" s="150">
        <v>111</v>
      </c>
      <c r="P29" s="150">
        <v>5205128.5800000103</v>
      </c>
      <c r="Q29" s="249">
        <v>3</v>
      </c>
    </row>
    <row r="30" spans="1:17">
      <c r="A30" s="13" t="s">
        <v>23</v>
      </c>
      <c r="B30" s="132">
        <v>41</v>
      </c>
      <c r="C30" s="132">
        <v>8</v>
      </c>
      <c r="D30" s="150">
        <v>1089857</v>
      </c>
      <c r="G30" s="271" t="s">
        <v>27</v>
      </c>
      <c r="H30" s="271"/>
      <c r="I30" s="271"/>
      <c r="J30" s="271"/>
      <c r="M30" s="13" t="s">
        <v>11</v>
      </c>
      <c r="N30" s="150">
        <v>65</v>
      </c>
      <c r="O30" s="150">
        <v>239</v>
      </c>
      <c r="P30" s="150">
        <v>9869300.1500000041</v>
      </c>
      <c r="Q30" s="248">
        <v>4</v>
      </c>
    </row>
    <row r="31" spans="1:17">
      <c r="A31" s="46" t="s">
        <v>24</v>
      </c>
      <c r="B31" s="132">
        <v>8</v>
      </c>
      <c r="C31" s="132">
        <v>20</v>
      </c>
      <c r="D31" s="150">
        <v>3981833</v>
      </c>
      <c r="G31" s="10" t="s">
        <v>4</v>
      </c>
      <c r="H31" s="11" t="s">
        <v>5</v>
      </c>
      <c r="I31" s="11" t="s">
        <v>6</v>
      </c>
      <c r="J31" s="8" t="s">
        <v>28</v>
      </c>
      <c r="M31" s="13" t="s">
        <v>11</v>
      </c>
      <c r="N31" s="150">
        <v>21</v>
      </c>
      <c r="O31" s="150">
        <v>97</v>
      </c>
      <c r="P31" s="150">
        <v>3780964.8300000057</v>
      </c>
      <c r="Q31" s="248">
        <v>5</v>
      </c>
    </row>
    <row r="32" spans="1:17" s="9" customFormat="1">
      <c r="A32" s="46" t="s">
        <v>25</v>
      </c>
      <c r="B32" s="132">
        <v>2</v>
      </c>
      <c r="C32" s="132">
        <v>2</v>
      </c>
      <c r="D32" s="150">
        <v>770579</v>
      </c>
      <c r="E32"/>
      <c r="G32" s="13" t="s">
        <v>11</v>
      </c>
      <c r="H32" s="155">
        <v>1914</v>
      </c>
      <c r="I32" s="155">
        <v>7267</v>
      </c>
      <c r="J32" s="155">
        <v>276675001</v>
      </c>
      <c r="M32" s="13" t="s">
        <v>11</v>
      </c>
      <c r="N32" s="150">
        <v>66</v>
      </c>
      <c r="O32" s="150">
        <v>212</v>
      </c>
      <c r="P32" s="150">
        <v>8870617.9100000188</v>
      </c>
      <c r="Q32" s="249">
        <v>6</v>
      </c>
    </row>
    <row r="33" spans="1:17">
      <c r="A33" s="46" t="s">
        <v>26</v>
      </c>
      <c r="B33" s="132">
        <v>1</v>
      </c>
      <c r="C33" s="132">
        <v>0</v>
      </c>
      <c r="D33" s="150">
        <v>87785</v>
      </c>
      <c r="G33" s="106" t="s">
        <v>86</v>
      </c>
      <c r="H33" s="330" t="s">
        <v>232</v>
      </c>
      <c r="I33" s="330"/>
      <c r="J33" s="155">
        <v>18297574</v>
      </c>
      <c r="M33" s="13" t="s">
        <v>11</v>
      </c>
      <c r="N33" s="150">
        <v>50</v>
      </c>
      <c r="O33" s="150">
        <v>122</v>
      </c>
      <c r="P33" s="150">
        <v>5557902.920000012</v>
      </c>
      <c r="Q33" s="248">
        <v>7</v>
      </c>
    </row>
    <row r="34" spans="1:17">
      <c r="A34" s="39" t="s">
        <v>12</v>
      </c>
      <c r="B34" s="40">
        <f>SUM(B28:B33)</f>
        <v>115</v>
      </c>
      <c r="C34" s="40">
        <f>SUM(C28:C33)</f>
        <v>113</v>
      </c>
      <c r="D34" s="18">
        <f>SUM(D28:D33)</f>
        <v>24558238</v>
      </c>
      <c r="G34" s="19" t="s">
        <v>13</v>
      </c>
      <c r="H34" s="32">
        <f>+H32</f>
        <v>1914</v>
      </c>
      <c r="I34" s="32">
        <f>+I32</f>
        <v>7267</v>
      </c>
      <c r="J34" s="32">
        <f>+J32+J33</f>
        <v>294972575</v>
      </c>
      <c r="M34" s="13" t="s">
        <v>11</v>
      </c>
      <c r="N34" s="150">
        <v>99</v>
      </c>
      <c r="O34" s="150">
        <v>283</v>
      </c>
      <c r="P34" s="150">
        <v>12202326.659999967</v>
      </c>
      <c r="Q34" s="248">
        <v>8</v>
      </c>
    </row>
    <row r="35" spans="1:17">
      <c r="A35" s="41" t="s">
        <v>13</v>
      </c>
      <c r="B35" s="42">
        <f>B27+B34</f>
        <v>28997</v>
      </c>
      <c r="C35" s="42">
        <f>C27+C34</f>
        <v>103635</v>
      </c>
      <c r="D35" s="20">
        <f>D27+D34</f>
        <v>9156626507.9702187</v>
      </c>
      <c r="H35" s="279">
        <f>+H34+I34</f>
        <v>9181</v>
      </c>
      <c r="I35" s="280"/>
      <c r="M35" s="13" t="s">
        <v>11</v>
      </c>
      <c r="N35" s="150">
        <v>40</v>
      </c>
      <c r="O35" s="150">
        <v>84</v>
      </c>
      <c r="P35" s="150">
        <v>3984375.5100000058</v>
      </c>
      <c r="Q35" s="249">
        <v>9</v>
      </c>
    </row>
    <row r="36" spans="1:17">
      <c r="B36" s="272">
        <f>B35+C35</f>
        <v>132632</v>
      </c>
      <c r="C36" s="273"/>
      <c r="D36" s="14"/>
      <c r="M36" s="13" t="s">
        <v>11</v>
      </c>
      <c r="N36" s="150">
        <v>127</v>
      </c>
      <c r="O36" s="150">
        <v>535</v>
      </c>
      <c r="P36" s="150">
        <v>21936995</v>
      </c>
      <c r="Q36" s="248">
        <v>10</v>
      </c>
    </row>
    <row r="37" spans="1:17" ht="15.75" thickBot="1">
      <c r="M37" s="13" t="s">
        <v>11</v>
      </c>
      <c r="N37" s="150">
        <v>43</v>
      </c>
      <c r="O37" s="150">
        <v>104</v>
      </c>
      <c r="P37" s="150">
        <v>5015120.4400000079</v>
      </c>
      <c r="Q37" s="248">
        <v>11</v>
      </c>
    </row>
    <row r="38" spans="1:17">
      <c r="B38" s="43" t="s">
        <v>14</v>
      </c>
      <c r="C38" s="44"/>
      <c r="D38" s="45"/>
      <c r="F38" s="24"/>
      <c r="G38" s="25"/>
      <c r="H38" s="25"/>
      <c r="I38" s="25"/>
      <c r="J38" s="25"/>
      <c r="K38" s="26"/>
      <c r="M38" s="13" t="s">
        <v>11</v>
      </c>
      <c r="N38" s="150">
        <v>7</v>
      </c>
      <c r="O38" s="150">
        <v>39</v>
      </c>
      <c r="P38" s="150">
        <v>1544507.7999999991</v>
      </c>
      <c r="Q38" s="249">
        <v>12</v>
      </c>
    </row>
    <row r="39" spans="1:17">
      <c r="A39" s="5" t="s">
        <v>4</v>
      </c>
      <c r="B39" s="8" t="s">
        <v>5</v>
      </c>
      <c r="C39" s="8" t="s">
        <v>6</v>
      </c>
      <c r="D39" s="48" t="s">
        <v>7</v>
      </c>
      <c r="F39" s="47" t="s">
        <v>15</v>
      </c>
      <c r="G39" s="49"/>
      <c r="H39" s="49"/>
      <c r="I39" s="49"/>
      <c r="J39" s="49"/>
      <c r="K39" s="50"/>
      <c r="M39" s="13" t="s">
        <v>11</v>
      </c>
      <c r="N39" s="150">
        <v>17</v>
      </c>
      <c r="O39" s="150">
        <v>71</v>
      </c>
      <c r="P39" s="150">
        <v>2818640.3800000013</v>
      </c>
      <c r="Q39" s="248">
        <v>13</v>
      </c>
    </row>
    <row r="40" spans="1:17">
      <c r="A40" s="13" t="s">
        <v>103</v>
      </c>
      <c r="B40" s="150">
        <v>965</v>
      </c>
      <c r="C40" s="150">
        <v>924</v>
      </c>
      <c r="D40" s="150">
        <v>35405430</v>
      </c>
      <c r="F40" s="28"/>
      <c r="G40" s="29" t="s">
        <v>233</v>
      </c>
      <c r="H40" s="29"/>
      <c r="I40" s="9"/>
      <c r="J40" s="9"/>
      <c r="K40" s="30"/>
      <c r="L40" s="14"/>
      <c r="M40" s="13" t="s">
        <v>11</v>
      </c>
      <c r="N40" s="150">
        <v>32</v>
      </c>
      <c r="O40" s="150">
        <v>68</v>
      </c>
      <c r="P40" s="150">
        <v>3367431.0000000023</v>
      </c>
      <c r="Q40" s="248">
        <v>14</v>
      </c>
    </row>
    <row r="41" spans="1:17">
      <c r="A41" s="13" t="s">
        <v>11</v>
      </c>
      <c r="B41" s="150">
        <v>507</v>
      </c>
      <c r="C41" s="150">
        <v>719</v>
      </c>
      <c r="D41" s="150">
        <v>34584754</v>
      </c>
      <c r="F41" s="31"/>
      <c r="G41" s="23" t="s">
        <v>16</v>
      </c>
      <c r="H41" s="21">
        <f>N48</f>
        <v>4578</v>
      </c>
      <c r="I41" s="51"/>
      <c r="K41" s="27"/>
      <c r="M41" s="13" t="s">
        <v>11</v>
      </c>
      <c r="N41" s="150">
        <v>79</v>
      </c>
      <c r="O41" s="150">
        <v>447</v>
      </c>
      <c r="P41" s="150">
        <v>16688306.069999894</v>
      </c>
      <c r="Q41" s="249">
        <v>15</v>
      </c>
    </row>
    <row r="42" spans="1:17">
      <c r="B42" s="32">
        <f>SUM(B40+B41)</f>
        <v>1472</v>
      </c>
      <c r="C42" s="32">
        <f>SUM(C40+C41)</f>
        <v>1643</v>
      </c>
      <c r="D42" s="32">
        <f>SUM(D40+D41)</f>
        <v>69990184</v>
      </c>
      <c r="F42" s="31"/>
      <c r="G42" s="23" t="s">
        <v>17</v>
      </c>
      <c r="H42" s="21">
        <f>B43</f>
        <v>3115</v>
      </c>
      <c r="I42" s="51"/>
      <c r="K42" s="27"/>
      <c r="M42" s="13" t="s">
        <v>11</v>
      </c>
      <c r="N42" s="150">
        <v>27</v>
      </c>
      <c r="O42" s="150">
        <v>58</v>
      </c>
      <c r="P42" s="150">
        <v>2789140.6000000006</v>
      </c>
      <c r="Q42" s="248">
        <v>16</v>
      </c>
    </row>
    <row r="43" spans="1:17">
      <c r="B43" s="274">
        <f>B42+C42</f>
        <v>3115</v>
      </c>
      <c r="C43" s="275"/>
      <c r="D43" s="14"/>
      <c r="F43" s="31"/>
      <c r="G43" s="23" t="s">
        <v>18</v>
      </c>
      <c r="H43" s="21">
        <f>H28</f>
        <v>25092</v>
      </c>
      <c r="K43" s="27"/>
      <c r="M43" s="13" t="s">
        <v>11</v>
      </c>
      <c r="N43" s="150">
        <v>23</v>
      </c>
      <c r="O43" s="150">
        <v>59</v>
      </c>
      <c r="P43" s="150">
        <v>2827485.3399999989</v>
      </c>
      <c r="Q43" s="248">
        <v>17</v>
      </c>
    </row>
    <row r="44" spans="1:17">
      <c r="F44" s="31"/>
      <c r="G44" s="23" t="s">
        <v>19</v>
      </c>
      <c r="H44" s="21">
        <f>B36</f>
        <v>132632</v>
      </c>
      <c r="K44" s="27"/>
      <c r="M44" s="13" t="s">
        <v>11</v>
      </c>
      <c r="N44" s="150">
        <v>43</v>
      </c>
      <c r="O44" s="150">
        <v>55</v>
      </c>
      <c r="P44" s="150">
        <v>3128940.1000000024</v>
      </c>
      <c r="Q44" s="249">
        <v>18</v>
      </c>
    </row>
    <row r="45" spans="1:17">
      <c r="F45" s="31"/>
      <c r="G45" s="23" t="s">
        <v>29</v>
      </c>
      <c r="H45" s="21">
        <f>+H35</f>
        <v>9181</v>
      </c>
      <c r="K45" s="27"/>
      <c r="M45" s="17" t="s">
        <v>12</v>
      </c>
      <c r="N45" s="36">
        <f>SUM(N27:N44)</f>
        <v>843</v>
      </c>
      <c r="O45" s="36">
        <f>SUM(O27:O44)</f>
        <v>2666</v>
      </c>
      <c r="P45" s="18">
        <f>SUM(P27:P44)</f>
        <v>114318222.30999991</v>
      </c>
    </row>
    <row r="46" spans="1:17" ht="15.75" thickBot="1">
      <c r="F46" s="31"/>
      <c r="G46" s="23" t="s">
        <v>90</v>
      </c>
      <c r="H46" s="109">
        <f>SUM(H41:H45)</f>
        <v>174598</v>
      </c>
      <c r="K46" s="27"/>
      <c r="M46" s="276" t="s">
        <v>20</v>
      </c>
      <c r="N46" s="277"/>
      <c r="O46" s="278"/>
      <c r="P46" s="18">
        <v>7512329</v>
      </c>
    </row>
    <row r="47" spans="1:17" ht="15.75" thickTop="1">
      <c r="F47" s="31"/>
      <c r="K47" s="27"/>
      <c r="M47" s="19" t="s">
        <v>13</v>
      </c>
      <c r="N47" s="37">
        <f>+N26+N45</f>
        <v>954</v>
      </c>
      <c r="O47" s="37">
        <f>+O26+O45</f>
        <v>3624</v>
      </c>
      <c r="P47" s="37">
        <f>P26+P45+P46</f>
        <v>154955011.70999992</v>
      </c>
    </row>
    <row r="48" spans="1:17">
      <c r="F48" s="31"/>
      <c r="G48" s="23" t="s">
        <v>5</v>
      </c>
      <c r="H48" s="21">
        <f>B35+H27+N47+B42+H34</f>
        <v>40830</v>
      </c>
      <c r="K48" s="27"/>
      <c r="N48" s="252">
        <f>N47+O47</f>
        <v>4578</v>
      </c>
      <c r="O48" s="253"/>
      <c r="P48" s="14"/>
    </row>
    <row r="49" spans="6:11">
      <c r="F49" s="31"/>
      <c r="G49" s="23" t="s">
        <v>6</v>
      </c>
      <c r="H49" s="21">
        <f>C35+I27+O47+C42+I34</f>
        <v>133768</v>
      </c>
      <c r="K49" s="27"/>
    </row>
    <row r="50" spans="6:11" ht="15.75" thickBot="1">
      <c r="F50" s="33"/>
      <c r="G50" s="34"/>
      <c r="H50" s="34"/>
      <c r="I50" s="34"/>
      <c r="J50" s="34"/>
      <c r="K50" s="35"/>
    </row>
    <row r="53" spans="6:11">
      <c r="K53" s="14"/>
    </row>
  </sheetData>
  <mergeCells count="13">
    <mergeCell ref="N48:O48"/>
    <mergeCell ref="B6:E6"/>
    <mergeCell ref="H6:K6"/>
    <mergeCell ref="N6:Q6"/>
    <mergeCell ref="B8:E8"/>
    <mergeCell ref="H8:K8"/>
    <mergeCell ref="H28:I28"/>
    <mergeCell ref="G30:J30"/>
    <mergeCell ref="B36:C36"/>
    <mergeCell ref="B43:C43"/>
    <mergeCell ref="M46:O46"/>
    <mergeCell ref="H33:I33"/>
    <mergeCell ref="H35:I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54"/>
  <sheetViews>
    <sheetView showGridLines="0" topLeftCell="O148" zoomScale="112" zoomScaleNormal="112" workbookViewId="0">
      <selection activeCell="AB161" sqref="AB161"/>
    </sheetView>
  </sheetViews>
  <sheetFormatPr baseColWidth="10" defaultRowHeight="15"/>
  <cols>
    <col min="1" max="1" width="11.42578125" customWidth="1"/>
    <col min="2" max="2" width="5.7109375" bestFit="1" customWidth="1"/>
    <col min="3" max="3" width="22.7109375" bestFit="1" customWidth="1"/>
    <col min="4" max="4" width="14.140625" bestFit="1" customWidth="1"/>
    <col min="5" max="5" width="5.28515625" bestFit="1" customWidth="1"/>
    <col min="6" max="6" width="5" customWidth="1"/>
    <col min="7" max="7" width="8" bestFit="1" customWidth="1"/>
    <col min="8" max="8" width="11.7109375" bestFit="1" customWidth="1"/>
    <col min="9" max="9" width="48.42578125" customWidth="1"/>
    <col min="10" max="10" width="19.42578125" customWidth="1"/>
    <col min="11" max="11" width="5.28515625" bestFit="1" customWidth="1"/>
    <col min="12" max="12" width="4.5703125" customWidth="1"/>
    <col min="13" max="13" width="8.42578125" bestFit="1" customWidth="1"/>
    <col min="14" max="14" width="10.28515625" bestFit="1" customWidth="1"/>
    <col min="15" max="15" width="17.7109375" bestFit="1" customWidth="1"/>
    <col min="16" max="16" width="18.5703125" customWidth="1"/>
    <col min="17" max="17" width="8.85546875" customWidth="1"/>
    <col min="18" max="18" width="6.42578125" customWidth="1"/>
    <col min="19" max="19" width="11.28515625" customWidth="1"/>
    <col min="20" max="20" width="5.7109375" bestFit="1" customWidth="1"/>
    <col min="21" max="21" width="15.5703125" customWidth="1"/>
    <col min="22" max="22" width="10.5703125" customWidth="1"/>
    <col min="23" max="23" width="5.28515625" bestFit="1" customWidth="1"/>
    <col min="24" max="24" width="5.140625" customWidth="1"/>
    <col min="25" max="25" width="11.5703125" customWidth="1"/>
    <col min="26" max="26" width="7.42578125" customWidth="1"/>
    <col min="27" max="27" width="20.85546875" bestFit="1" customWidth="1"/>
    <col min="28" max="28" width="15.42578125" bestFit="1" customWidth="1"/>
    <col min="29" max="29" width="7.28515625" customWidth="1"/>
    <col min="30" max="30" width="13.7109375" customWidth="1"/>
    <col min="31" max="31" width="7.42578125" customWidth="1"/>
    <col min="32" max="32" width="30.42578125" bestFit="1" customWidth="1"/>
    <col min="33" max="33" width="12.85546875" customWidth="1"/>
  </cols>
  <sheetData>
    <row r="1" spans="1:33" ht="58.5" customHeight="1"/>
    <row r="2" spans="1:33" ht="15.75" thickBot="1">
      <c r="A2" s="281" t="s">
        <v>68</v>
      </c>
      <c r="B2" s="281"/>
      <c r="C2" s="281"/>
      <c r="D2" s="281"/>
      <c r="E2" s="281"/>
      <c r="F2" s="281"/>
      <c r="G2" s="281"/>
      <c r="H2" s="281"/>
      <c r="I2" s="281"/>
      <c r="J2" s="281"/>
      <c r="K2" s="282"/>
      <c r="M2" s="286" t="s">
        <v>3</v>
      </c>
      <c r="N2" s="287"/>
      <c r="O2" s="287"/>
      <c r="P2" s="287"/>
      <c r="Q2" s="287"/>
      <c r="R2" s="287"/>
      <c r="S2" s="287"/>
      <c r="T2" s="287"/>
      <c r="U2" s="287"/>
      <c r="V2" s="287"/>
      <c r="W2" s="287"/>
      <c r="Y2" s="288" t="s">
        <v>14</v>
      </c>
      <c r="Z2" s="289"/>
      <c r="AA2" s="289"/>
      <c r="AB2" s="289"/>
      <c r="AC2" s="289"/>
      <c r="AD2" s="289"/>
      <c r="AE2" s="289"/>
      <c r="AF2" s="289"/>
      <c r="AG2" s="289"/>
    </row>
    <row r="3" spans="1:33" ht="15.75" thickBot="1">
      <c r="A3" s="283" t="s">
        <v>35</v>
      </c>
      <c r="B3" s="284"/>
      <c r="C3" s="284"/>
      <c r="D3" s="284"/>
      <c r="E3" s="285"/>
      <c r="G3" s="290" t="s">
        <v>36</v>
      </c>
      <c r="H3" s="292"/>
      <c r="I3" s="292"/>
      <c r="J3" s="292"/>
      <c r="K3" s="291"/>
      <c r="M3" s="283" t="s">
        <v>35</v>
      </c>
      <c r="N3" s="284"/>
      <c r="O3" s="284"/>
      <c r="P3" s="284"/>
      <c r="Q3" s="285"/>
      <c r="S3" s="283" t="s">
        <v>36</v>
      </c>
      <c r="T3" s="284"/>
      <c r="U3" s="284"/>
      <c r="V3" s="284"/>
      <c r="W3" s="285"/>
      <c r="Y3" s="283" t="s">
        <v>35</v>
      </c>
      <c r="Z3" s="292"/>
      <c r="AA3" s="284"/>
      <c r="AB3" s="285"/>
      <c r="AD3" s="290" t="s">
        <v>36</v>
      </c>
      <c r="AE3" s="284"/>
      <c r="AF3" s="284"/>
      <c r="AG3" s="291"/>
    </row>
    <row r="4" spans="1:33" ht="30">
      <c r="A4" s="111" t="s">
        <v>30</v>
      </c>
      <c r="B4" s="111" t="s">
        <v>31</v>
      </c>
      <c r="C4" s="111" t="s">
        <v>98</v>
      </c>
      <c r="D4" s="111" t="s">
        <v>32</v>
      </c>
      <c r="E4" s="111" t="s">
        <v>33</v>
      </c>
      <c r="G4" s="115" t="s">
        <v>30</v>
      </c>
      <c r="H4" s="325" t="s">
        <v>31</v>
      </c>
      <c r="I4" s="115" t="s">
        <v>34</v>
      </c>
      <c r="J4" s="115" t="s">
        <v>32</v>
      </c>
      <c r="K4" s="111" t="s">
        <v>33</v>
      </c>
      <c r="M4" s="53" t="s">
        <v>30</v>
      </c>
      <c r="N4" s="247" t="s">
        <v>31</v>
      </c>
      <c r="O4" s="112" t="s">
        <v>99</v>
      </c>
      <c r="P4" s="112" t="s">
        <v>32</v>
      </c>
      <c r="Q4" s="112" t="s">
        <v>33</v>
      </c>
      <c r="S4" s="53" t="s">
        <v>30</v>
      </c>
      <c r="T4" s="86" t="s">
        <v>31</v>
      </c>
      <c r="U4" s="75" t="s">
        <v>34</v>
      </c>
      <c r="V4" s="86" t="s">
        <v>32</v>
      </c>
      <c r="W4" s="86" t="s">
        <v>33</v>
      </c>
      <c r="Y4" s="129" t="s">
        <v>30</v>
      </c>
      <c r="Z4" s="115" t="s">
        <v>31</v>
      </c>
      <c r="AA4" s="125" t="s">
        <v>39</v>
      </c>
      <c r="AB4" s="87" t="s">
        <v>32</v>
      </c>
      <c r="AD4" s="111" t="s">
        <v>30</v>
      </c>
      <c r="AE4" s="156" t="s">
        <v>31</v>
      </c>
      <c r="AF4" s="149" t="s">
        <v>34</v>
      </c>
      <c r="AG4" s="119" t="s">
        <v>32</v>
      </c>
    </row>
    <row r="5" spans="1:33" ht="19.5" customHeight="1">
      <c r="A5" s="164"/>
      <c r="B5" s="165"/>
      <c r="C5" s="166"/>
      <c r="D5" s="171"/>
      <c r="E5" s="165"/>
      <c r="G5" s="16" t="s">
        <v>105</v>
      </c>
      <c r="H5" s="16" t="s">
        <v>211</v>
      </c>
      <c r="I5" s="219" t="s">
        <v>213</v>
      </c>
      <c r="J5" s="223">
        <v>35000</v>
      </c>
      <c r="K5" s="16">
        <v>71</v>
      </c>
      <c r="M5" s="164" t="s">
        <v>108</v>
      </c>
      <c r="N5" s="184" t="s">
        <v>92</v>
      </c>
      <c r="O5" s="184">
        <v>12</v>
      </c>
      <c r="P5" s="188">
        <v>44461</v>
      </c>
      <c r="Q5" s="184">
        <v>60</v>
      </c>
      <c r="S5" s="113" t="s">
        <v>105</v>
      </c>
      <c r="T5" s="139" t="s">
        <v>92</v>
      </c>
      <c r="U5" s="54" t="s">
        <v>166</v>
      </c>
      <c r="V5" s="126">
        <v>32605.73</v>
      </c>
      <c r="W5" s="16">
        <v>47</v>
      </c>
      <c r="Y5" s="130" t="s">
        <v>108</v>
      </c>
      <c r="Z5" s="193" t="s">
        <v>38</v>
      </c>
      <c r="AA5" s="193" t="s">
        <v>109</v>
      </c>
      <c r="AB5" s="194">
        <v>69759.73</v>
      </c>
      <c r="AD5" s="132" t="s">
        <v>169</v>
      </c>
      <c r="AE5" s="196" t="s">
        <v>92</v>
      </c>
      <c r="AF5" s="137" t="s">
        <v>170</v>
      </c>
      <c r="AG5" s="197">
        <v>14767.074000000001</v>
      </c>
    </row>
    <row r="6" spans="1:33">
      <c r="A6" s="164"/>
      <c r="B6" s="165"/>
      <c r="C6" s="166"/>
      <c r="D6" s="171"/>
      <c r="E6" s="165"/>
      <c r="G6" s="16" t="s">
        <v>105</v>
      </c>
      <c r="H6" s="16" t="s">
        <v>211</v>
      </c>
      <c r="I6" s="219" t="s">
        <v>213</v>
      </c>
      <c r="J6" s="223">
        <v>47217.25</v>
      </c>
      <c r="K6" s="16">
        <v>61</v>
      </c>
      <c r="M6" s="164" t="s">
        <v>108</v>
      </c>
      <c r="N6" s="184" t="s">
        <v>92</v>
      </c>
      <c r="O6" s="184">
        <v>5</v>
      </c>
      <c r="P6" s="188">
        <v>30500.13</v>
      </c>
      <c r="Q6" s="184">
        <v>43</v>
      </c>
      <c r="S6" s="133" t="s">
        <v>106</v>
      </c>
      <c r="T6" s="140" t="s">
        <v>38</v>
      </c>
      <c r="U6" s="54" t="s">
        <v>166</v>
      </c>
      <c r="V6" s="212">
        <v>32605.73</v>
      </c>
      <c r="W6" s="16">
        <v>47</v>
      </c>
      <c r="Y6" s="130" t="s">
        <v>108</v>
      </c>
      <c r="Z6" s="193" t="s">
        <v>92</v>
      </c>
      <c r="AA6" s="193" t="s">
        <v>109</v>
      </c>
      <c r="AB6" s="194">
        <v>35000</v>
      </c>
      <c r="AD6" s="132" t="s">
        <v>169</v>
      </c>
      <c r="AE6" s="196" t="s">
        <v>92</v>
      </c>
      <c r="AF6" s="137" t="s">
        <v>170</v>
      </c>
      <c r="AG6" s="197">
        <v>8984.9760000000006</v>
      </c>
    </row>
    <row r="7" spans="1:33" ht="16.5" customHeight="1">
      <c r="A7" s="164"/>
      <c r="B7" s="165"/>
      <c r="C7" s="166"/>
      <c r="D7" s="171"/>
      <c r="E7" s="165"/>
      <c r="G7" s="16" t="s">
        <v>105</v>
      </c>
      <c r="H7" s="16" t="s">
        <v>211</v>
      </c>
      <c r="I7" s="219" t="s">
        <v>213</v>
      </c>
      <c r="J7" s="223">
        <v>26000</v>
      </c>
      <c r="K7" s="16">
        <v>72</v>
      </c>
      <c r="M7" s="164" t="s">
        <v>108</v>
      </c>
      <c r="N7" s="185" t="s">
        <v>38</v>
      </c>
      <c r="O7" s="185">
        <v>14</v>
      </c>
      <c r="P7" s="189">
        <v>39526.959999999999</v>
      </c>
      <c r="Q7" s="184">
        <v>67</v>
      </c>
      <c r="S7" s="143"/>
      <c r="T7" s="144"/>
      <c r="U7" s="145"/>
      <c r="V7" s="146"/>
      <c r="W7" s="147"/>
      <c r="Y7" s="130" t="s">
        <v>108</v>
      </c>
      <c r="Z7" s="193" t="s">
        <v>92</v>
      </c>
      <c r="AA7" s="193" t="s">
        <v>109</v>
      </c>
      <c r="AB7" s="194">
        <v>32051.78</v>
      </c>
      <c r="AD7" s="132" t="s">
        <v>169</v>
      </c>
      <c r="AE7" s="196" t="s">
        <v>92</v>
      </c>
      <c r="AF7" s="137" t="s">
        <v>170</v>
      </c>
      <c r="AG7" s="197">
        <v>6793.2110000000002</v>
      </c>
    </row>
    <row r="8" spans="1:33" ht="18" customHeight="1">
      <c r="A8" s="164"/>
      <c r="B8" s="165"/>
      <c r="C8" s="166"/>
      <c r="D8" s="171"/>
      <c r="E8" s="165"/>
      <c r="G8" s="16" t="s">
        <v>105</v>
      </c>
      <c r="H8" s="16" t="s">
        <v>101</v>
      </c>
      <c r="I8" s="219" t="s">
        <v>213</v>
      </c>
      <c r="J8" s="223">
        <v>70396.28</v>
      </c>
      <c r="K8" s="16">
        <v>65</v>
      </c>
      <c r="M8" s="164" t="s">
        <v>108</v>
      </c>
      <c r="N8" s="185" t="s">
        <v>92</v>
      </c>
      <c r="O8" s="185">
        <v>9</v>
      </c>
      <c r="P8" s="189">
        <v>38920.300000000003</v>
      </c>
      <c r="Q8" s="184">
        <v>51</v>
      </c>
      <c r="S8" s="133"/>
      <c r="T8" s="148"/>
      <c r="U8" s="54"/>
      <c r="V8" s="134"/>
      <c r="W8" s="110"/>
      <c r="Y8" s="130" t="s">
        <v>108</v>
      </c>
      <c r="Z8" s="193" t="s">
        <v>38</v>
      </c>
      <c r="AA8" s="193" t="s">
        <v>109</v>
      </c>
      <c r="AB8" s="194">
        <v>26000</v>
      </c>
      <c r="AD8" s="132" t="s">
        <v>169</v>
      </c>
      <c r="AE8" s="196" t="s">
        <v>38</v>
      </c>
      <c r="AF8" s="137" t="s">
        <v>170</v>
      </c>
      <c r="AG8" s="197">
        <v>18313.490999999998</v>
      </c>
    </row>
    <row r="9" spans="1:33">
      <c r="A9" s="164"/>
      <c r="B9" s="165"/>
      <c r="C9" s="166"/>
      <c r="D9" s="171"/>
      <c r="E9" s="165"/>
      <c r="G9" s="16" t="s">
        <v>105</v>
      </c>
      <c r="H9" s="16" t="s">
        <v>101</v>
      </c>
      <c r="I9" s="219" t="s">
        <v>213</v>
      </c>
      <c r="J9" s="223">
        <v>35000</v>
      </c>
      <c r="K9" s="16">
        <v>78</v>
      </c>
      <c r="M9" s="164" t="s">
        <v>108</v>
      </c>
      <c r="N9" s="185" t="s">
        <v>92</v>
      </c>
      <c r="O9" s="185">
        <v>8</v>
      </c>
      <c r="P9" s="189">
        <v>40481.300000000003</v>
      </c>
      <c r="Q9" s="184">
        <v>53</v>
      </c>
      <c r="S9" s="123"/>
      <c r="T9" s="141"/>
      <c r="U9" s="55"/>
      <c r="V9" s="122"/>
      <c r="W9" s="121"/>
      <c r="Y9" s="130" t="s">
        <v>108</v>
      </c>
      <c r="Z9" s="193" t="s">
        <v>92</v>
      </c>
      <c r="AA9" s="193" t="s">
        <v>109</v>
      </c>
      <c r="AB9" s="194">
        <v>40000</v>
      </c>
      <c r="AD9" s="132" t="s">
        <v>169</v>
      </c>
      <c r="AE9" s="196" t="s">
        <v>38</v>
      </c>
      <c r="AF9" s="137" t="s">
        <v>170</v>
      </c>
      <c r="AG9" s="197">
        <v>5813.808</v>
      </c>
    </row>
    <row r="10" spans="1:33">
      <c r="A10" s="164"/>
      <c r="B10" s="165"/>
      <c r="C10" s="166"/>
      <c r="D10" s="171"/>
      <c r="E10" s="165"/>
      <c r="G10" s="16" t="s">
        <v>105</v>
      </c>
      <c r="H10" s="16" t="s">
        <v>101</v>
      </c>
      <c r="I10" s="219" t="s">
        <v>213</v>
      </c>
      <c r="J10" s="223">
        <v>26000</v>
      </c>
      <c r="K10" s="16">
        <v>74</v>
      </c>
      <c r="M10" s="164" t="s">
        <v>108</v>
      </c>
      <c r="N10" s="185" t="s">
        <v>92</v>
      </c>
      <c r="O10" s="185">
        <v>9</v>
      </c>
      <c r="P10" s="189">
        <v>39401.24</v>
      </c>
      <c r="Q10" s="184">
        <v>38</v>
      </c>
      <c r="S10" s="88"/>
      <c r="T10" s="142"/>
      <c r="U10" s="55"/>
      <c r="V10" s="124"/>
      <c r="W10" s="120"/>
      <c r="Y10" s="130" t="s">
        <v>108</v>
      </c>
      <c r="Z10" s="193" t="s">
        <v>92</v>
      </c>
      <c r="AA10" s="193" t="s">
        <v>109</v>
      </c>
      <c r="AB10" s="194">
        <v>35000</v>
      </c>
      <c r="AD10" s="132" t="s">
        <v>169</v>
      </c>
      <c r="AE10" s="196" t="s">
        <v>92</v>
      </c>
      <c r="AF10" s="137" t="s">
        <v>170</v>
      </c>
      <c r="AG10" s="197">
        <v>21814.696</v>
      </c>
    </row>
    <row r="11" spans="1:33">
      <c r="A11" s="164"/>
      <c r="B11" s="165"/>
      <c r="C11" s="166"/>
      <c r="D11" s="171"/>
      <c r="E11" s="165"/>
      <c r="G11" s="16" t="s">
        <v>105</v>
      </c>
      <c r="H11" s="16" t="s">
        <v>101</v>
      </c>
      <c r="I11" s="219" t="s">
        <v>213</v>
      </c>
      <c r="J11" s="223">
        <v>35000</v>
      </c>
      <c r="K11" s="16">
        <v>87</v>
      </c>
      <c r="M11" s="164" t="s">
        <v>108</v>
      </c>
      <c r="N11" s="185" t="s">
        <v>92</v>
      </c>
      <c r="O11" s="185">
        <v>16</v>
      </c>
      <c r="P11" s="189">
        <v>47188.29</v>
      </c>
      <c r="Q11" s="184">
        <v>65</v>
      </c>
      <c r="S11" s="123"/>
      <c r="T11" s="141"/>
      <c r="U11" s="55"/>
      <c r="V11" s="122"/>
      <c r="W11" s="121"/>
      <c r="Y11" s="130" t="s">
        <v>108</v>
      </c>
      <c r="Z11" s="193" t="s">
        <v>92</v>
      </c>
      <c r="AA11" s="193" t="s">
        <v>109</v>
      </c>
      <c r="AB11" s="194">
        <v>41821.07</v>
      </c>
      <c r="AD11" s="132" t="s">
        <v>169</v>
      </c>
      <c r="AE11" s="196" t="s">
        <v>92</v>
      </c>
      <c r="AF11" s="137" t="s">
        <v>170</v>
      </c>
      <c r="AG11" s="197">
        <v>15755.420999999998</v>
      </c>
    </row>
    <row r="12" spans="1:33" ht="14.25" customHeight="1">
      <c r="A12" s="164"/>
      <c r="B12" s="165"/>
      <c r="C12" s="166"/>
      <c r="D12" s="171"/>
      <c r="E12" s="165"/>
      <c r="G12" s="16" t="s">
        <v>105</v>
      </c>
      <c r="H12" s="16" t="s">
        <v>212</v>
      </c>
      <c r="I12" s="219" t="s">
        <v>213</v>
      </c>
      <c r="J12" s="223">
        <v>26000</v>
      </c>
      <c r="K12" s="16">
        <v>86</v>
      </c>
      <c r="M12" s="164" t="s">
        <v>108</v>
      </c>
      <c r="N12" s="185" t="s">
        <v>92</v>
      </c>
      <c r="O12" s="185">
        <v>10</v>
      </c>
      <c r="P12" s="189">
        <v>38896.519999999997</v>
      </c>
      <c r="Q12" s="184">
        <v>50</v>
      </c>
      <c r="S12" s="88"/>
      <c r="T12" s="142"/>
      <c r="U12" s="55"/>
      <c r="V12" s="114"/>
      <c r="W12" s="52"/>
      <c r="Y12" s="130" t="s">
        <v>108</v>
      </c>
      <c r="Z12" s="193" t="s">
        <v>92</v>
      </c>
      <c r="AA12" s="193" t="s">
        <v>109</v>
      </c>
      <c r="AB12" s="194">
        <v>30413.42</v>
      </c>
      <c r="AD12" s="132" t="s">
        <v>169</v>
      </c>
      <c r="AE12" s="196" t="s">
        <v>92</v>
      </c>
      <c r="AF12" s="137" t="s">
        <v>170</v>
      </c>
      <c r="AG12" s="197">
        <v>15625.403999999999</v>
      </c>
    </row>
    <row r="13" spans="1:33">
      <c r="A13" s="164"/>
      <c r="B13" s="165"/>
      <c r="C13" s="166"/>
      <c r="D13" s="171"/>
      <c r="E13" s="165"/>
      <c r="G13" s="16" t="s">
        <v>105</v>
      </c>
      <c r="H13" s="16" t="s">
        <v>101</v>
      </c>
      <c r="I13" s="219" t="s">
        <v>213</v>
      </c>
      <c r="J13" s="223">
        <v>68690.899999999994</v>
      </c>
      <c r="K13" s="16">
        <v>67</v>
      </c>
      <c r="M13" s="164" t="s">
        <v>108</v>
      </c>
      <c r="N13" s="185" t="s">
        <v>92</v>
      </c>
      <c r="O13" s="185">
        <v>11</v>
      </c>
      <c r="P13" s="189">
        <v>39689.53</v>
      </c>
      <c r="Q13" s="184">
        <v>46</v>
      </c>
      <c r="S13" s="123"/>
      <c r="T13" s="141"/>
      <c r="U13" s="55"/>
      <c r="V13" s="114"/>
      <c r="W13" s="52"/>
      <c r="Y13" s="130" t="s">
        <v>108</v>
      </c>
      <c r="Z13" s="193" t="s">
        <v>92</v>
      </c>
      <c r="AA13" s="193" t="s">
        <v>109</v>
      </c>
      <c r="AB13" s="194">
        <v>33355.599999999999</v>
      </c>
      <c r="AD13" s="132" t="s">
        <v>169</v>
      </c>
      <c r="AE13" s="196" t="s">
        <v>38</v>
      </c>
      <c r="AF13" s="137" t="s">
        <v>170</v>
      </c>
      <c r="AG13" s="197">
        <v>15504.278999999999</v>
      </c>
    </row>
    <row r="14" spans="1:33">
      <c r="A14" s="164"/>
      <c r="B14" s="165"/>
      <c r="C14" s="166"/>
      <c r="D14" s="171"/>
      <c r="E14" s="165"/>
      <c r="G14" s="16" t="s">
        <v>105</v>
      </c>
      <c r="H14" s="16" t="s">
        <v>101</v>
      </c>
      <c r="I14" s="219" t="s">
        <v>213</v>
      </c>
      <c r="J14" s="223">
        <v>94120.59</v>
      </c>
      <c r="K14" s="16">
        <v>72</v>
      </c>
      <c r="M14" s="164" t="s">
        <v>108</v>
      </c>
      <c r="N14" s="185" t="s">
        <v>92</v>
      </c>
      <c r="O14" s="185">
        <v>14</v>
      </c>
      <c r="P14" s="189">
        <v>42739.55</v>
      </c>
      <c r="Q14" s="184">
        <v>55</v>
      </c>
      <c r="S14" s="88"/>
      <c r="T14" s="142"/>
      <c r="U14" s="55"/>
      <c r="V14" s="114"/>
      <c r="W14" s="52"/>
      <c r="Y14" s="130" t="s">
        <v>108</v>
      </c>
      <c r="Z14" s="193" t="s">
        <v>38</v>
      </c>
      <c r="AA14" s="193" t="s">
        <v>113</v>
      </c>
      <c r="AB14" s="194">
        <v>51400.392000000007</v>
      </c>
      <c r="AD14" s="132" t="s">
        <v>169</v>
      </c>
      <c r="AE14" s="196" t="s">
        <v>38</v>
      </c>
      <c r="AF14" s="137" t="s">
        <v>170</v>
      </c>
      <c r="AG14" s="197">
        <v>11627.616</v>
      </c>
    </row>
    <row r="15" spans="1:33">
      <c r="A15" s="164"/>
      <c r="B15" s="165"/>
      <c r="C15" s="166"/>
      <c r="D15" s="171"/>
      <c r="E15" s="165"/>
      <c r="G15" s="16" t="s">
        <v>105</v>
      </c>
      <c r="H15" s="16" t="s">
        <v>101</v>
      </c>
      <c r="I15" s="219" t="s">
        <v>213</v>
      </c>
      <c r="J15" s="223">
        <v>62936.29</v>
      </c>
      <c r="K15" s="16">
        <v>61</v>
      </c>
      <c r="M15" s="164" t="s">
        <v>108</v>
      </c>
      <c r="N15" s="185" t="s">
        <v>92</v>
      </c>
      <c r="O15" s="185">
        <v>14</v>
      </c>
      <c r="P15" s="189">
        <v>40870.18</v>
      </c>
      <c r="Q15" s="184">
        <v>52</v>
      </c>
      <c r="S15" s="123"/>
      <c r="T15" s="141"/>
      <c r="U15" s="55"/>
      <c r="V15" s="114"/>
      <c r="W15" s="52"/>
      <c r="Y15" s="130" t="s">
        <v>108</v>
      </c>
      <c r="Z15" s="193" t="s">
        <v>92</v>
      </c>
      <c r="AA15" s="193" t="s">
        <v>114</v>
      </c>
      <c r="AB15" s="194">
        <v>17133.464000000004</v>
      </c>
      <c r="AD15" s="132" t="s">
        <v>169</v>
      </c>
      <c r="AE15" s="196" t="s">
        <v>92</v>
      </c>
      <c r="AF15" s="137" t="s">
        <v>170</v>
      </c>
      <c r="AG15" s="197">
        <v>7814.9913878400002</v>
      </c>
    </row>
    <row r="16" spans="1:33">
      <c r="A16" s="164"/>
      <c r="B16" s="165"/>
      <c r="C16" s="166"/>
      <c r="D16" s="171"/>
      <c r="E16" s="165"/>
      <c r="G16" s="16" t="s">
        <v>105</v>
      </c>
      <c r="H16" s="16" t="s">
        <v>212</v>
      </c>
      <c r="I16" s="219" t="s">
        <v>213</v>
      </c>
      <c r="J16" s="223">
        <v>35000</v>
      </c>
      <c r="K16" s="16">
        <v>77</v>
      </c>
      <c r="M16" s="164" t="s">
        <v>108</v>
      </c>
      <c r="N16" s="185" t="s">
        <v>92</v>
      </c>
      <c r="O16" s="185">
        <v>9</v>
      </c>
      <c r="P16" s="189">
        <v>38974.71</v>
      </c>
      <c r="Q16" s="184">
        <v>65</v>
      </c>
      <c r="S16" s="88"/>
      <c r="T16" s="142"/>
      <c r="U16" s="55"/>
      <c r="V16" s="114"/>
      <c r="W16" s="52"/>
      <c r="Y16" s="130" t="s">
        <v>108</v>
      </c>
      <c r="Z16" s="193" t="s">
        <v>38</v>
      </c>
      <c r="AA16" s="193" t="s">
        <v>113</v>
      </c>
      <c r="AB16" s="194">
        <v>38164.523999999998</v>
      </c>
      <c r="AD16" s="132" t="s">
        <v>169</v>
      </c>
      <c r="AE16" s="196" t="s">
        <v>38</v>
      </c>
      <c r="AF16" s="137" t="s">
        <v>170</v>
      </c>
      <c r="AG16" s="197">
        <v>15816.914749999998</v>
      </c>
    </row>
    <row r="17" spans="1:33">
      <c r="A17" s="164"/>
      <c r="B17" s="165"/>
      <c r="C17" s="166"/>
      <c r="D17" s="171"/>
      <c r="E17" s="165"/>
      <c r="G17" s="16" t="s">
        <v>105</v>
      </c>
      <c r="H17" s="16" t="s">
        <v>212</v>
      </c>
      <c r="I17" s="219" t="s">
        <v>213</v>
      </c>
      <c r="J17" s="223">
        <v>26000</v>
      </c>
      <c r="K17" s="16">
        <v>77</v>
      </c>
      <c r="M17" s="164" t="s">
        <v>108</v>
      </c>
      <c r="N17" s="185" t="s">
        <v>92</v>
      </c>
      <c r="O17" s="185">
        <v>13</v>
      </c>
      <c r="P17" s="189">
        <v>40197.26</v>
      </c>
      <c r="Q17" s="184">
        <v>55</v>
      </c>
      <c r="S17" s="123"/>
      <c r="T17" s="141"/>
      <c r="U17" s="55"/>
      <c r="V17" s="114"/>
      <c r="W17" s="52"/>
      <c r="Y17" s="130" t="s">
        <v>108</v>
      </c>
      <c r="Z17" s="193" t="s">
        <v>38</v>
      </c>
      <c r="AA17" s="193" t="s">
        <v>113</v>
      </c>
      <c r="AB17" s="194">
        <v>52627.383999999998</v>
      </c>
      <c r="AD17" s="132" t="s">
        <v>169</v>
      </c>
      <c r="AE17" s="196" t="s">
        <v>92</v>
      </c>
      <c r="AF17" s="137" t="s">
        <v>170</v>
      </c>
      <c r="AG17" s="197">
        <v>9150.0390000000007</v>
      </c>
    </row>
    <row r="18" spans="1:33">
      <c r="A18" s="164"/>
      <c r="B18" s="165"/>
      <c r="C18" s="166"/>
      <c r="D18" s="171"/>
      <c r="E18" s="165"/>
      <c r="G18" s="16" t="s">
        <v>105</v>
      </c>
      <c r="H18" s="16" t="s">
        <v>101</v>
      </c>
      <c r="I18" s="219" t="s">
        <v>213</v>
      </c>
      <c r="J18" s="223">
        <v>26000</v>
      </c>
      <c r="K18" s="16">
        <v>63</v>
      </c>
      <c r="M18" s="164" t="s">
        <v>108</v>
      </c>
      <c r="N18" s="185" t="s">
        <v>92</v>
      </c>
      <c r="O18" s="185">
        <v>12</v>
      </c>
      <c r="P18" s="189">
        <v>40481.300000000003</v>
      </c>
      <c r="Q18" s="184">
        <v>55</v>
      </c>
      <c r="S18" s="88"/>
      <c r="T18" s="142"/>
      <c r="Y18" s="130" t="s">
        <v>108</v>
      </c>
      <c r="Z18" s="193" t="s">
        <v>38</v>
      </c>
      <c r="AA18" s="193" t="s">
        <v>113</v>
      </c>
      <c r="AB18" s="194">
        <v>25512.98</v>
      </c>
      <c r="AD18" s="132" t="s">
        <v>196</v>
      </c>
      <c r="AE18" s="196" t="s">
        <v>92</v>
      </c>
      <c r="AF18" s="224" t="s">
        <v>218</v>
      </c>
      <c r="AG18" s="225">
        <v>5000</v>
      </c>
    </row>
    <row r="19" spans="1:33">
      <c r="A19" s="164"/>
      <c r="B19" s="165"/>
      <c r="C19" s="166"/>
      <c r="D19" s="171"/>
      <c r="E19" s="165"/>
      <c r="G19" s="16" t="s">
        <v>105</v>
      </c>
      <c r="H19" s="16" t="s">
        <v>101</v>
      </c>
      <c r="I19" s="219" t="s">
        <v>213</v>
      </c>
      <c r="J19" s="223">
        <v>60028.66</v>
      </c>
      <c r="K19" s="16">
        <v>72</v>
      </c>
      <c r="M19" s="164" t="s">
        <v>108</v>
      </c>
      <c r="N19" s="185" t="s">
        <v>92</v>
      </c>
      <c r="O19" s="185">
        <v>17</v>
      </c>
      <c r="P19" s="189">
        <v>52315.08</v>
      </c>
      <c r="Q19" s="184">
        <v>50</v>
      </c>
      <c r="S19" s="123"/>
      <c r="T19" s="141"/>
      <c r="Y19" s="130" t="s">
        <v>108</v>
      </c>
      <c r="Z19" s="193" t="s">
        <v>92</v>
      </c>
      <c r="AA19" s="193" t="s">
        <v>111</v>
      </c>
      <c r="AB19" s="194">
        <v>12756.49</v>
      </c>
      <c r="AD19" s="132" t="s">
        <v>217</v>
      </c>
      <c r="AE19" s="196" t="s">
        <v>38</v>
      </c>
      <c r="AF19" s="224" t="s">
        <v>218</v>
      </c>
      <c r="AG19" s="225">
        <v>15000</v>
      </c>
    </row>
    <row r="20" spans="1:33">
      <c r="A20" s="164"/>
      <c r="B20" s="165"/>
      <c r="C20" s="166"/>
      <c r="D20" s="171"/>
      <c r="E20" s="165"/>
      <c r="G20" s="16" t="s">
        <v>105</v>
      </c>
      <c r="H20" s="16" t="s">
        <v>212</v>
      </c>
      <c r="I20" s="219" t="s">
        <v>213</v>
      </c>
      <c r="J20" s="223">
        <v>62738.8</v>
      </c>
      <c r="K20" s="16">
        <v>70</v>
      </c>
      <c r="M20" s="164" t="s">
        <v>108</v>
      </c>
      <c r="N20" s="185" t="s">
        <v>92</v>
      </c>
      <c r="O20" s="185">
        <v>10</v>
      </c>
      <c r="P20" s="189">
        <v>39187.75</v>
      </c>
      <c r="Q20" s="184">
        <v>50</v>
      </c>
      <c r="S20" s="88"/>
      <c r="T20" s="142"/>
      <c r="Y20" s="130" t="s">
        <v>108</v>
      </c>
      <c r="Z20" s="193" t="s">
        <v>92</v>
      </c>
      <c r="AA20" s="193" t="s">
        <v>111</v>
      </c>
      <c r="AB20" s="194">
        <v>12756.49</v>
      </c>
      <c r="AD20" s="132" t="s">
        <v>217</v>
      </c>
      <c r="AE20" s="196" t="s">
        <v>38</v>
      </c>
      <c r="AF20" s="224" t="s">
        <v>219</v>
      </c>
      <c r="AG20" s="226">
        <v>51079.024000000005</v>
      </c>
    </row>
    <row r="21" spans="1:33">
      <c r="A21" s="164"/>
      <c r="B21" s="165"/>
      <c r="C21" s="166"/>
      <c r="D21" s="171"/>
      <c r="E21" s="165"/>
      <c r="G21" s="16" t="s">
        <v>105</v>
      </c>
      <c r="H21" s="16" t="s">
        <v>101</v>
      </c>
      <c r="I21" s="219" t="s">
        <v>213</v>
      </c>
      <c r="J21" s="223">
        <v>30000</v>
      </c>
      <c r="K21" s="16">
        <v>76</v>
      </c>
      <c r="M21" s="164" t="s">
        <v>108</v>
      </c>
      <c r="N21" s="185" t="s">
        <v>92</v>
      </c>
      <c r="O21" s="185">
        <v>9</v>
      </c>
      <c r="P21" s="189">
        <v>41214.53</v>
      </c>
      <c r="Q21" s="184">
        <v>41</v>
      </c>
      <c r="Y21" s="130" t="s">
        <v>108</v>
      </c>
      <c r="Z21" s="193" t="s">
        <v>38</v>
      </c>
      <c r="AA21" s="193" t="s">
        <v>113</v>
      </c>
      <c r="AB21" s="194">
        <v>18049.272499999999</v>
      </c>
      <c r="AD21" s="132" t="s">
        <v>217</v>
      </c>
      <c r="AE21" s="196" t="s">
        <v>38</v>
      </c>
      <c r="AF21" s="137" t="s">
        <v>170</v>
      </c>
      <c r="AG21" s="226">
        <v>31162.013999999999</v>
      </c>
    </row>
    <row r="22" spans="1:33" ht="12.75" customHeight="1">
      <c r="A22" s="164"/>
      <c r="B22" s="165"/>
      <c r="C22" s="166"/>
      <c r="D22" s="171"/>
      <c r="E22" s="165"/>
      <c r="G22" s="16" t="s">
        <v>105</v>
      </c>
      <c r="H22" s="16" t="s">
        <v>101</v>
      </c>
      <c r="I22" s="219" t="s">
        <v>213</v>
      </c>
      <c r="J22" s="223">
        <v>62933.33</v>
      </c>
      <c r="K22" s="16">
        <v>62</v>
      </c>
      <c r="M22" s="164" t="s">
        <v>108</v>
      </c>
      <c r="N22" s="185" t="s">
        <v>92</v>
      </c>
      <c r="O22" s="185">
        <v>8</v>
      </c>
      <c r="P22" s="189">
        <v>39040.160000000003</v>
      </c>
      <c r="Q22" s="184">
        <v>50</v>
      </c>
      <c r="Y22" s="130" t="s">
        <v>108</v>
      </c>
      <c r="Z22" s="193" t="s">
        <v>38</v>
      </c>
      <c r="AA22" s="193" t="s">
        <v>110</v>
      </c>
      <c r="AB22" s="194">
        <v>9024.6362499999996</v>
      </c>
      <c r="AD22" s="132" t="s">
        <v>217</v>
      </c>
      <c r="AE22" s="196" t="s">
        <v>92</v>
      </c>
      <c r="AF22" s="137" t="s">
        <v>170</v>
      </c>
      <c r="AG22" s="226">
        <v>18403.927499999998</v>
      </c>
    </row>
    <row r="23" spans="1:33" ht="21.75" customHeight="1">
      <c r="A23" s="164"/>
      <c r="B23" s="165"/>
      <c r="C23" s="166"/>
      <c r="D23" s="171"/>
      <c r="E23" s="165"/>
      <c r="G23" s="16" t="s">
        <v>105</v>
      </c>
      <c r="H23" s="16" t="s">
        <v>212</v>
      </c>
      <c r="I23" s="219" t="s">
        <v>213</v>
      </c>
      <c r="J23" s="223">
        <v>26000</v>
      </c>
      <c r="K23" s="16">
        <v>76</v>
      </c>
      <c r="M23" s="164" t="s">
        <v>108</v>
      </c>
      <c r="N23" s="185" t="s">
        <v>92</v>
      </c>
      <c r="O23" s="185">
        <v>17</v>
      </c>
      <c r="P23" s="189">
        <v>45110.67</v>
      </c>
      <c r="Q23" s="184">
        <v>59</v>
      </c>
      <c r="Y23" s="130" t="s">
        <v>108</v>
      </c>
      <c r="Z23" s="193" t="s">
        <v>38</v>
      </c>
      <c r="AA23" s="193" t="s">
        <v>110</v>
      </c>
      <c r="AB23" s="194">
        <v>360985.59999999998</v>
      </c>
      <c r="AD23" s="132" t="s">
        <v>217</v>
      </c>
      <c r="AE23" s="196" t="s">
        <v>92</v>
      </c>
      <c r="AF23" s="137" t="s">
        <v>170</v>
      </c>
      <c r="AG23" s="226">
        <v>6685.8795</v>
      </c>
    </row>
    <row r="24" spans="1:33">
      <c r="A24" s="164"/>
      <c r="B24" s="165"/>
      <c r="C24" s="166"/>
      <c r="D24" s="171"/>
      <c r="E24" s="165"/>
      <c r="G24" s="16" t="s">
        <v>105</v>
      </c>
      <c r="H24" s="16" t="s">
        <v>212</v>
      </c>
      <c r="I24" s="220" t="s">
        <v>214</v>
      </c>
      <c r="J24" s="223">
        <v>53143.65</v>
      </c>
      <c r="K24" s="16">
        <v>67</v>
      </c>
      <c r="M24" s="164" t="s">
        <v>108</v>
      </c>
      <c r="N24" s="185" t="s">
        <v>92</v>
      </c>
      <c r="O24" s="185">
        <v>20</v>
      </c>
      <c r="P24" s="189">
        <v>49049.36</v>
      </c>
      <c r="Q24" s="184">
        <v>52</v>
      </c>
      <c r="Y24" s="130" t="s">
        <v>108</v>
      </c>
      <c r="Z24" s="193" t="s">
        <v>92</v>
      </c>
      <c r="AA24" s="193" t="s">
        <v>114</v>
      </c>
      <c r="AB24" s="194">
        <v>7625.0325000000003</v>
      </c>
      <c r="AD24" s="132" t="s">
        <v>217</v>
      </c>
      <c r="AE24" s="196" t="s">
        <v>38</v>
      </c>
      <c r="AF24" s="137" t="s">
        <v>170</v>
      </c>
      <c r="AG24" s="226">
        <v>15706.974</v>
      </c>
    </row>
    <row r="25" spans="1:33" ht="20.25" customHeight="1">
      <c r="A25" s="164"/>
      <c r="B25" s="165"/>
      <c r="C25" s="166"/>
      <c r="D25" s="171"/>
      <c r="E25" s="165"/>
      <c r="G25" s="16" t="s">
        <v>105</v>
      </c>
      <c r="H25" s="16" t="s">
        <v>101</v>
      </c>
      <c r="I25" s="219" t="s">
        <v>213</v>
      </c>
      <c r="J25" s="223">
        <v>26000</v>
      </c>
      <c r="K25" s="16">
        <v>83</v>
      </c>
      <c r="M25" s="164" t="s">
        <v>108</v>
      </c>
      <c r="N25" s="185" t="s">
        <v>92</v>
      </c>
      <c r="O25" s="185">
        <v>16</v>
      </c>
      <c r="P25" s="189">
        <v>48749.37</v>
      </c>
      <c r="Q25" s="184">
        <v>76</v>
      </c>
      <c r="Y25" s="130" t="s">
        <v>108</v>
      </c>
      <c r="Z25" s="193" t="s">
        <v>92</v>
      </c>
      <c r="AA25" s="193" t="s">
        <v>111</v>
      </c>
      <c r="AB25" s="194">
        <v>10590.313409676</v>
      </c>
      <c r="AD25" s="132" t="s">
        <v>217</v>
      </c>
      <c r="AE25" s="196" t="s">
        <v>38</v>
      </c>
      <c r="AF25" s="137" t="s">
        <v>170</v>
      </c>
      <c r="AG25" s="226">
        <v>3906.3509999999997</v>
      </c>
    </row>
    <row r="26" spans="1:33">
      <c r="A26" s="164"/>
      <c r="B26" s="165"/>
      <c r="C26" s="166"/>
      <c r="D26" s="171"/>
      <c r="E26" s="165"/>
      <c r="G26" s="16" t="s">
        <v>106</v>
      </c>
      <c r="H26" s="16" t="s">
        <v>212</v>
      </c>
      <c r="I26" s="219" t="s">
        <v>213</v>
      </c>
      <c r="J26" s="223">
        <v>29658.2</v>
      </c>
      <c r="K26" s="16">
        <v>78</v>
      </c>
      <c r="M26" s="164" t="s">
        <v>108</v>
      </c>
      <c r="N26" s="186" t="s">
        <v>38</v>
      </c>
      <c r="O26" s="186">
        <v>18</v>
      </c>
      <c r="P26" s="190">
        <v>51157.18</v>
      </c>
      <c r="Q26" s="187">
        <v>44</v>
      </c>
      <c r="Y26" s="130" t="s">
        <v>108</v>
      </c>
      <c r="Z26" s="193" t="s">
        <v>92</v>
      </c>
      <c r="AA26" s="193" t="s">
        <v>111</v>
      </c>
      <c r="AB26" s="194">
        <v>10590.313409676</v>
      </c>
      <c r="AD26" s="132" t="s">
        <v>217</v>
      </c>
      <c r="AE26" s="196" t="s">
        <v>38</v>
      </c>
      <c r="AF26" s="137" t="s">
        <v>170</v>
      </c>
      <c r="AG26" s="226">
        <v>12611.898000000001</v>
      </c>
    </row>
    <row r="27" spans="1:33">
      <c r="A27" s="164"/>
      <c r="B27" s="165"/>
      <c r="C27" s="166"/>
      <c r="D27" s="167"/>
      <c r="E27" s="165"/>
      <c r="G27" s="16" t="s">
        <v>106</v>
      </c>
      <c r="H27" s="16" t="s">
        <v>212</v>
      </c>
      <c r="I27" s="219" t="s">
        <v>213</v>
      </c>
      <c r="J27" s="223">
        <v>68706.78</v>
      </c>
      <c r="K27" s="16">
        <v>70</v>
      </c>
      <c r="M27" s="207" t="s">
        <v>195</v>
      </c>
      <c r="N27" s="89" t="s">
        <v>92</v>
      </c>
      <c r="O27" s="184">
        <v>11</v>
      </c>
      <c r="P27" s="208">
        <v>42090.18</v>
      </c>
      <c r="Q27" s="209">
        <v>61</v>
      </c>
      <c r="Y27" s="130" t="s">
        <v>108</v>
      </c>
      <c r="Z27" s="193" t="s">
        <v>38</v>
      </c>
      <c r="AA27" s="193" t="s">
        <v>110</v>
      </c>
      <c r="AB27" s="194">
        <v>10590.313409676</v>
      </c>
      <c r="AD27" s="132" t="s">
        <v>217</v>
      </c>
      <c r="AE27" s="196" t="s">
        <v>38</v>
      </c>
      <c r="AF27" s="137" t="s">
        <v>170</v>
      </c>
      <c r="AG27" s="226">
        <v>7445.8518916739986</v>
      </c>
    </row>
    <row r="28" spans="1:33">
      <c r="A28" s="164"/>
      <c r="B28" s="165"/>
      <c r="C28" s="166"/>
      <c r="D28" s="167"/>
      <c r="E28" s="165"/>
      <c r="G28" s="16" t="s">
        <v>106</v>
      </c>
      <c r="H28" s="16" t="s">
        <v>212</v>
      </c>
      <c r="I28" s="219" t="s">
        <v>213</v>
      </c>
      <c r="J28" s="223">
        <v>96732.73</v>
      </c>
      <c r="K28" s="16">
        <v>68</v>
      </c>
      <c r="M28" s="207" t="s">
        <v>195</v>
      </c>
      <c r="N28" s="89" t="s">
        <v>92</v>
      </c>
      <c r="O28" s="184">
        <v>16</v>
      </c>
      <c r="P28" s="208">
        <v>49277.38</v>
      </c>
      <c r="Q28" s="209">
        <v>43</v>
      </c>
      <c r="Y28" s="130" t="s">
        <v>108</v>
      </c>
      <c r="Z28" s="193" t="s">
        <v>38</v>
      </c>
      <c r="AA28" s="193" t="s">
        <v>110</v>
      </c>
      <c r="AB28" s="194">
        <v>9482.7690000000002</v>
      </c>
      <c r="AD28" s="132" t="s">
        <v>221</v>
      </c>
      <c r="AE28" s="196" t="s">
        <v>38</v>
      </c>
      <c r="AF28" s="224" t="s">
        <v>219</v>
      </c>
      <c r="AG28" s="226">
        <v>15464.73</v>
      </c>
    </row>
    <row r="29" spans="1:33">
      <c r="A29" s="164"/>
      <c r="B29" s="165"/>
      <c r="C29" s="166"/>
      <c r="D29" s="167"/>
      <c r="E29" s="165"/>
      <c r="G29" s="16" t="s">
        <v>106</v>
      </c>
      <c r="H29" s="16" t="s">
        <v>212</v>
      </c>
      <c r="I29" s="219" t="s">
        <v>213</v>
      </c>
      <c r="J29" s="223">
        <v>73935.75</v>
      </c>
      <c r="K29" s="16">
        <v>69</v>
      </c>
      <c r="M29" s="207" t="s">
        <v>195</v>
      </c>
      <c r="N29" s="89" t="s">
        <v>38</v>
      </c>
      <c r="O29" s="184">
        <v>14</v>
      </c>
      <c r="P29" s="208">
        <v>42597.91</v>
      </c>
      <c r="Q29" s="209">
        <v>62</v>
      </c>
      <c r="Y29" s="130" t="s">
        <v>108</v>
      </c>
      <c r="Z29" s="193" t="s">
        <v>92</v>
      </c>
      <c r="AA29" s="193" t="s">
        <v>111</v>
      </c>
      <c r="AB29" s="194">
        <v>9482.7690000000002</v>
      </c>
      <c r="AD29" s="132" t="s">
        <v>221</v>
      </c>
      <c r="AE29" s="196" t="s">
        <v>38</v>
      </c>
      <c r="AF29" s="224" t="s">
        <v>219</v>
      </c>
      <c r="AG29" s="226">
        <v>4436.3827499999998</v>
      </c>
    </row>
    <row r="30" spans="1:33" ht="18.75" customHeight="1">
      <c r="A30" s="164"/>
      <c r="B30" s="165"/>
      <c r="C30" s="166"/>
      <c r="D30" s="167"/>
      <c r="E30" s="165"/>
      <c r="G30" s="16" t="s">
        <v>106</v>
      </c>
      <c r="H30" s="16" t="s">
        <v>212</v>
      </c>
      <c r="I30" s="219" t="s">
        <v>213</v>
      </c>
      <c r="J30" s="223">
        <v>34221</v>
      </c>
      <c r="K30" s="16">
        <v>83</v>
      </c>
      <c r="M30" s="207" t="s">
        <v>195</v>
      </c>
      <c r="N30" s="89" t="s">
        <v>92</v>
      </c>
      <c r="O30" s="184">
        <v>14</v>
      </c>
      <c r="P30" s="208">
        <v>43360.78</v>
      </c>
      <c r="Q30" s="209">
        <v>52</v>
      </c>
      <c r="Y30" s="130" t="s">
        <v>108</v>
      </c>
      <c r="Z30" s="193" t="s">
        <v>92</v>
      </c>
      <c r="AA30" s="193" t="s">
        <v>111</v>
      </c>
      <c r="AB30" s="194">
        <v>9482.7690000000002</v>
      </c>
      <c r="AD30" s="132" t="s">
        <v>221</v>
      </c>
      <c r="AE30" s="196" t="s">
        <v>92</v>
      </c>
      <c r="AF30" s="224" t="s">
        <v>219</v>
      </c>
      <c r="AG30" s="226">
        <v>4436.3827499999998</v>
      </c>
    </row>
    <row r="31" spans="1:33">
      <c r="A31" s="164"/>
      <c r="B31" s="165"/>
      <c r="C31" s="166"/>
      <c r="D31" s="167"/>
      <c r="E31" s="165"/>
      <c r="G31" s="16" t="s">
        <v>106</v>
      </c>
      <c r="H31" s="16" t="s">
        <v>212</v>
      </c>
      <c r="I31" s="219" t="s">
        <v>213</v>
      </c>
      <c r="J31" s="223">
        <v>30000</v>
      </c>
      <c r="K31" s="16">
        <v>77</v>
      </c>
      <c r="M31" s="207" t="s">
        <v>195</v>
      </c>
      <c r="N31" s="89" t="s">
        <v>92</v>
      </c>
      <c r="O31" s="184">
        <v>12</v>
      </c>
      <c r="P31" s="208">
        <v>40129.94</v>
      </c>
      <c r="Q31" s="209">
        <v>50</v>
      </c>
      <c r="Y31" s="130" t="s">
        <v>108</v>
      </c>
      <c r="Z31" s="193" t="s">
        <v>92</v>
      </c>
      <c r="AA31" s="193" t="s">
        <v>110</v>
      </c>
      <c r="AB31" s="194">
        <v>9482.7690000000002</v>
      </c>
      <c r="AD31" s="132" t="s">
        <v>221</v>
      </c>
      <c r="AE31" s="196" t="s">
        <v>38</v>
      </c>
      <c r="AF31" s="224" t="s">
        <v>219</v>
      </c>
      <c r="AG31" s="226">
        <v>14468.708999999999</v>
      </c>
    </row>
    <row r="32" spans="1:33">
      <c r="A32" s="164"/>
      <c r="B32" s="165"/>
      <c r="C32" s="166"/>
      <c r="D32" s="167"/>
      <c r="E32" s="165"/>
      <c r="G32" s="16" t="s">
        <v>106</v>
      </c>
      <c r="H32" s="16" t="s">
        <v>212</v>
      </c>
      <c r="I32" s="219" t="s">
        <v>213</v>
      </c>
      <c r="J32" s="223">
        <v>29658.2</v>
      </c>
      <c r="K32" s="16">
        <v>78</v>
      </c>
      <c r="M32" s="207" t="s">
        <v>195</v>
      </c>
      <c r="N32" s="89" t="s">
        <v>38</v>
      </c>
      <c r="O32" s="187">
        <v>9</v>
      </c>
      <c r="P32" s="210">
        <v>32238.639999999999</v>
      </c>
      <c r="Q32" s="211">
        <v>56</v>
      </c>
      <c r="Y32" s="130" t="s">
        <v>108</v>
      </c>
      <c r="Z32" s="193" t="s">
        <v>92</v>
      </c>
      <c r="AA32" s="193" t="s">
        <v>112</v>
      </c>
      <c r="AB32" s="194">
        <v>60387.792000000009</v>
      </c>
      <c r="AD32" s="132" t="s">
        <v>221</v>
      </c>
      <c r="AE32" s="196" t="s">
        <v>92</v>
      </c>
      <c r="AF32" s="224" t="s">
        <v>219</v>
      </c>
      <c r="AG32" s="226">
        <v>16011.376000000002</v>
      </c>
    </row>
    <row r="33" spans="1:33">
      <c r="A33" s="164"/>
      <c r="B33" s="165"/>
      <c r="C33" s="166"/>
      <c r="D33" s="167"/>
      <c r="E33" s="165"/>
      <c r="G33" s="16" t="s">
        <v>106</v>
      </c>
      <c r="H33" s="16" t="s">
        <v>212</v>
      </c>
      <c r="I33" s="219" t="s">
        <v>213</v>
      </c>
      <c r="J33" s="223">
        <v>105099.12</v>
      </c>
      <c r="K33" s="16">
        <v>65</v>
      </c>
      <c r="M33" s="207" t="s">
        <v>195</v>
      </c>
      <c r="N33" s="89" t="s">
        <v>92</v>
      </c>
      <c r="O33" s="184">
        <v>10</v>
      </c>
      <c r="P33" s="208">
        <v>36373.86</v>
      </c>
      <c r="Q33" s="209">
        <v>64</v>
      </c>
      <c r="Y33" s="130" t="s">
        <v>108</v>
      </c>
      <c r="Z33" s="193" t="s">
        <v>92</v>
      </c>
      <c r="AA33" s="193" t="s">
        <v>112</v>
      </c>
      <c r="AB33" s="194">
        <v>20716.164000000001</v>
      </c>
      <c r="AD33" s="132" t="s">
        <v>221</v>
      </c>
      <c r="AE33" s="196" t="s">
        <v>92</v>
      </c>
      <c r="AF33" s="224" t="s">
        <v>219</v>
      </c>
      <c r="AG33" s="226">
        <v>17190.984</v>
      </c>
    </row>
    <row r="34" spans="1:33">
      <c r="A34" s="164"/>
      <c r="B34" s="165"/>
      <c r="C34" s="166"/>
      <c r="D34" s="167"/>
      <c r="E34" s="165"/>
      <c r="G34" s="16" t="s">
        <v>106</v>
      </c>
      <c r="H34" s="16" t="s">
        <v>101</v>
      </c>
      <c r="I34" s="219" t="s">
        <v>213</v>
      </c>
      <c r="J34" s="223">
        <v>45628</v>
      </c>
      <c r="K34" s="16">
        <v>68</v>
      </c>
      <c r="M34" s="207" t="s">
        <v>195</v>
      </c>
      <c r="N34" s="89" t="s">
        <v>92</v>
      </c>
      <c r="O34" s="184">
        <v>9</v>
      </c>
      <c r="P34" s="208">
        <v>39943.550000000003</v>
      </c>
      <c r="Q34" s="209">
        <v>44</v>
      </c>
      <c r="Y34" s="130" t="s">
        <v>108</v>
      </c>
      <c r="Z34" s="193" t="s">
        <v>92</v>
      </c>
      <c r="AA34" s="193" t="s">
        <v>111</v>
      </c>
      <c r="AB34" s="194">
        <v>10358.082</v>
      </c>
      <c r="AD34" s="132" t="s">
        <v>221</v>
      </c>
      <c r="AE34" s="196" t="s">
        <v>38</v>
      </c>
      <c r="AF34" s="224" t="s">
        <v>219</v>
      </c>
      <c r="AG34" s="226">
        <v>18358.714499999998</v>
      </c>
    </row>
    <row r="35" spans="1:33" ht="18" customHeight="1">
      <c r="A35" s="164"/>
      <c r="B35" s="165"/>
      <c r="C35" s="166"/>
      <c r="D35" s="167"/>
      <c r="E35" s="165"/>
      <c r="G35" s="16" t="s">
        <v>106</v>
      </c>
      <c r="H35" s="16" t="s">
        <v>101</v>
      </c>
      <c r="I35" s="219" t="s">
        <v>213</v>
      </c>
      <c r="J35" s="223">
        <v>26000</v>
      </c>
      <c r="K35" s="16">
        <v>79</v>
      </c>
      <c r="M35" s="207" t="s">
        <v>195</v>
      </c>
      <c r="N35" s="89" t="s">
        <v>92</v>
      </c>
      <c r="O35" s="184">
        <v>13</v>
      </c>
      <c r="P35" s="208">
        <v>40889.86</v>
      </c>
      <c r="Q35" s="209">
        <v>48</v>
      </c>
      <c r="Y35" s="130" t="s">
        <v>108</v>
      </c>
      <c r="Z35" s="193" t="s">
        <v>38</v>
      </c>
      <c r="AA35" s="193" t="s">
        <v>110</v>
      </c>
      <c r="AB35" s="194">
        <v>10358.082</v>
      </c>
      <c r="AD35" s="132" t="s">
        <v>221</v>
      </c>
      <c r="AE35" s="196" t="s">
        <v>92</v>
      </c>
      <c r="AF35" s="224" t="s">
        <v>219</v>
      </c>
      <c r="AG35" s="226">
        <v>27476.76</v>
      </c>
    </row>
    <row r="36" spans="1:33" ht="18.75" customHeight="1">
      <c r="A36" s="164"/>
      <c r="B36" s="165"/>
      <c r="C36" s="166"/>
      <c r="D36" s="167"/>
      <c r="E36" s="165"/>
      <c r="G36" s="16" t="s">
        <v>106</v>
      </c>
      <c r="H36" s="16" t="s">
        <v>212</v>
      </c>
      <c r="I36" s="221" t="s">
        <v>214</v>
      </c>
      <c r="J36" s="223">
        <v>29658.2</v>
      </c>
      <c r="K36" s="16">
        <v>83</v>
      </c>
      <c r="M36" s="207" t="s">
        <v>195</v>
      </c>
      <c r="N36" s="89" t="s">
        <v>92</v>
      </c>
      <c r="O36" s="184">
        <v>10</v>
      </c>
      <c r="P36" s="208">
        <v>34806.1</v>
      </c>
      <c r="Q36" s="209">
        <v>75</v>
      </c>
      <c r="Y36" s="130" t="s">
        <v>108</v>
      </c>
      <c r="Z36" s="193" t="s">
        <v>92</v>
      </c>
      <c r="AA36" s="193" t="s">
        <v>111</v>
      </c>
      <c r="AB36" s="194">
        <v>12365.260249999999</v>
      </c>
      <c r="AD36" s="132" t="s">
        <v>221</v>
      </c>
      <c r="AE36" s="196" t="s">
        <v>92</v>
      </c>
      <c r="AF36" s="224" t="s">
        <v>219</v>
      </c>
      <c r="AG36" s="226">
        <v>12756.49</v>
      </c>
    </row>
    <row r="37" spans="1:33" ht="20.25" customHeight="1">
      <c r="A37" s="164"/>
      <c r="B37" s="165"/>
      <c r="C37" s="166"/>
      <c r="D37" s="167"/>
      <c r="E37" s="165"/>
      <c r="G37" s="16" t="s">
        <v>106</v>
      </c>
      <c r="H37" s="16" t="s">
        <v>212</v>
      </c>
      <c r="I37" s="219" t="s">
        <v>213</v>
      </c>
      <c r="J37" s="223">
        <v>57035</v>
      </c>
      <c r="K37" s="16">
        <v>72</v>
      </c>
      <c r="M37" s="207" t="s">
        <v>195</v>
      </c>
      <c r="N37" s="89" t="s">
        <v>92</v>
      </c>
      <c r="O37" s="184">
        <v>6</v>
      </c>
      <c r="P37" s="208">
        <v>32780.93</v>
      </c>
      <c r="Q37" s="209">
        <v>60</v>
      </c>
      <c r="Y37" s="130" t="s">
        <v>108</v>
      </c>
      <c r="Z37" s="193" t="s">
        <v>92</v>
      </c>
      <c r="AA37" s="193" t="s">
        <v>109</v>
      </c>
      <c r="AB37" s="194">
        <v>24730.520499999999</v>
      </c>
      <c r="AD37" s="132" t="s">
        <v>221</v>
      </c>
      <c r="AE37" s="196" t="s">
        <v>38</v>
      </c>
      <c r="AF37" s="224" t="s">
        <v>223</v>
      </c>
      <c r="AG37" s="226">
        <v>31120.36</v>
      </c>
    </row>
    <row r="38" spans="1:33">
      <c r="A38" s="164"/>
      <c r="B38" s="165"/>
      <c r="C38" s="166"/>
      <c r="D38" s="167"/>
      <c r="E38" s="165"/>
      <c r="G38" s="16" t="s">
        <v>106</v>
      </c>
      <c r="H38" s="16" t="s">
        <v>212</v>
      </c>
      <c r="I38" s="219" t="s">
        <v>213</v>
      </c>
      <c r="J38" s="223">
        <v>29658.2</v>
      </c>
      <c r="K38" s="16">
        <v>76</v>
      </c>
      <c r="M38" s="207" t="s">
        <v>195</v>
      </c>
      <c r="N38" s="89" t="s">
        <v>92</v>
      </c>
      <c r="O38" s="184">
        <v>11</v>
      </c>
      <c r="P38" s="208">
        <v>38844.699999999997</v>
      </c>
      <c r="Q38" s="209">
        <v>55</v>
      </c>
      <c r="Y38" s="130" t="s">
        <v>108</v>
      </c>
      <c r="Z38" s="193" t="s">
        <v>92</v>
      </c>
      <c r="AA38" s="193" t="s">
        <v>111</v>
      </c>
      <c r="AB38" s="194">
        <v>12365.260249999999</v>
      </c>
      <c r="AD38" s="132" t="s">
        <v>221</v>
      </c>
      <c r="AE38" s="196" t="s">
        <v>92</v>
      </c>
      <c r="AF38" s="224" t="s">
        <v>223</v>
      </c>
      <c r="AG38" s="226">
        <v>23065.73</v>
      </c>
    </row>
    <row r="39" spans="1:33">
      <c r="A39" s="164"/>
      <c r="B39" s="165"/>
      <c r="C39" s="166"/>
      <c r="D39" s="167"/>
      <c r="E39" s="165"/>
      <c r="G39" s="16" t="s">
        <v>106</v>
      </c>
      <c r="H39" s="16" t="s">
        <v>212</v>
      </c>
      <c r="I39" s="219" t="s">
        <v>213</v>
      </c>
      <c r="J39" s="223">
        <v>35000</v>
      </c>
      <c r="K39" s="16">
        <v>82</v>
      </c>
      <c r="M39" s="207" t="s">
        <v>195</v>
      </c>
      <c r="N39" s="89" t="s">
        <v>38</v>
      </c>
      <c r="O39" s="184">
        <v>13</v>
      </c>
      <c r="P39" s="208">
        <v>44346.79</v>
      </c>
      <c r="Q39" s="209">
        <v>38</v>
      </c>
      <c r="Y39" s="130" t="s">
        <v>108</v>
      </c>
      <c r="Z39" s="193" t="s">
        <v>38</v>
      </c>
      <c r="AA39" s="193" t="s">
        <v>110</v>
      </c>
      <c r="AB39" s="194">
        <v>39830.915999999997</v>
      </c>
      <c r="AD39" s="132" t="s">
        <v>221</v>
      </c>
      <c r="AE39" s="196" t="s">
        <v>92</v>
      </c>
      <c r="AF39" s="224" t="s">
        <v>223</v>
      </c>
      <c r="AG39" s="226">
        <v>33850.089999999997</v>
      </c>
    </row>
    <row r="40" spans="1:33">
      <c r="A40" s="164"/>
      <c r="B40" s="165"/>
      <c r="C40" s="166"/>
      <c r="D40" s="167"/>
      <c r="E40" s="165"/>
      <c r="G40" s="16" t="s">
        <v>106</v>
      </c>
      <c r="H40" s="16" t="s">
        <v>101</v>
      </c>
      <c r="I40" s="219" t="s">
        <v>213</v>
      </c>
      <c r="J40" s="223">
        <v>59092.43</v>
      </c>
      <c r="K40" s="54">
        <v>65</v>
      </c>
      <c r="M40" s="207" t="s">
        <v>195</v>
      </c>
      <c r="N40" s="89" t="s">
        <v>38</v>
      </c>
      <c r="O40" s="184">
        <v>15</v>
      </c>
      <c r="P40" s="208">
        <v>38974.519999999997</v>
      </c>
      <c r="Q40" s="209">
        <v>64</v>
      </c>
      <c r="Y40" s="130" t="s">
        <v>108</v>
      </c>
      <c r="Z40" s="193" t="s">
        <v>38</v>
      </c>
      <c r="AA40" s="193" t="s">
        <v>109</v>
      </c>
      <c r="AB40" s="194">
        <v>40324.949999999997</v>
      </c>
      <c r="AD40" s="132" t="s">
        <v>221</v>
      </c>
      <c r="AE40" s="196" t="s">
        <v>38</v>
      </c>
      <c r="AF40" s="224" t="s">
        <v>223</v>
      </c>
      <c r="AG40" s="226">
        <v>21518.32</v>
      </c>
    </row>
    <row r="41" spans="1:33">
      <c r="A41" s="164"/>
      <c r="B41" s="165"/>
      <c r="C41" s="166"/>
      <c r="D41" s="167"/>
      <c r="E41" s="165"/>
      <c r="G41" s="16" t="s">
        <v>106</v>
      </c>
      <c r="H41" s="16" t="s">
        <v>212</v>
      </c>
      <c r="I41" s="221" t="s">
        <v>214</v>
      </c>
      <c r="J41" s="223">
        <v>34221</v>
      </c>
      <c r="K41" s="16">
        <v>72</v>
      </c>
      <c r="M41" s="207" t="s">
        <v>195</v>
      </c>
      <c r="N41" s="89" t="s">
        <v>92</v>
      </c>
      <c r="O41" s="184">
        <v>12</v>
      </c>
      <c r="P41" s="208">
        <v>40210.97</v>
      </c>
      <c r="Q41" s="209">
        <v>54</v>
      </c>
      <c r="Y41" s="130" t="s">
        <v>108</v>
      </c>
      <c r="Z41" s="193" t="s">
        <v>92</v>
      </c>
      <c r="AA41" s="193" t="s">
        <v>113</v>
      </c>
      <c r="AB41" s="194">
        <v>39594.743999999999</v>
      </c>
      <c r="AF41" s="88"/>
    </row>
    <row r="42" spans="1:33">
      <c r="A42" s="164"/>
      <c r="B42" s="165"/>
      <c r="C42" s="166"/>
      <c r="D42" s="167"/>
      <c r="E42" s="165"/>
      <c r="G42" s="16" t="s">
        <v>106</v>
      </c>
      <c r="H42" s="16" t="s">
        <v>101</v>
      </c>
      <c r="I42" s="219" t="s">
        <v>213</v>
      </c>
      <c r="J42" s="223">
        <v>39924.5</v>
      </c>
      <c r="K42" s="16">
        <v>79</v>
      </c>
      <c r="M42" s="207" t="s">
        <v>221</v>
      </c>
      <c r="N42" s="244" t="s">
        <v>92</v>
      </c>
      <c r="O42" s="244">
        <v>16</v>
      </c>
      <c r="P42" s="245">
        <v>47559.59</v>
      </c>
      <c r="Q42" s="244">
        <v>47</v>
      </c>
      <c r="Y42" s="130" t="s">
        <v>108</v>
      </c>
      <c r="Z42" s="193" t="s">
        <v>38</v>
      </c>
      <c r="AA42" s="193" t="s">
        <v>113</v>
      </c>
      <c r="AB42" s="194">
        <v>59993.440000000002</v>
      </c>
    </row>
    <row r="43" spans="1:33">
      <c r="A43" s="164"/>
      <c r="B43" s="165"/>
      <c r="C43" s="166"/>
      <c r="D43" s="167"/>
      <c r="E43" s="165"/>
      <c r="G43" s="235" t="s">
        <v>115</v>
      </c>
      <c r="H43" s="110" t="s">
        <v>212</v>
      </c>
      <c r="I43" s="236" t="s">
        <v>213</v>
      </c>
      <c r="J43" s="240">
        <v>34221</v>
      </c>
      <c r="K43" s="110">
        <v>80</v>
      </c>
      <c r="M43" s="207" t="s">
        <v>221</v>
      </c>
      <c r="N43" s="244" t="s">
        <v>92</v>
      </c>
      <c r="O43" s="244">
        <v>16</v>
      </c>
      <c r="P43" s="245">
        <v>47431.97</v>
      </c>
      <c r="Q43" s="244">
        <v>41</v>
      </c>
      <c r="Y43" s="130" t="s">
        <v>106</v>
      </c>
      <c r="Z43" s="193" t="s">
        <v>38</v>
      </c>
      <c r="AA43" s="193" t="s">
        <v>109</v>
      </c>
      <c r="AB43" s="194">
        <v>69759.73</v>
      </c>
    </row>
    <row r="44" spans="1:33">
      <c r="A44" s="164"/>
      <c r="B44" s="165"/>
      <c r="C44" s="166"/>
      <c r="D44" s="167"/>
      <c r="E44" s="165"/>
      <c r="G44" s="235" t="s">
        <v>115</v>
      </c>
      <c r="H44" s="89" t="s">
        <v>101</v>
      </c>
      <c r="I44" s="237" t="s">
        <v>213</v>
      </c>
      <c r="J44" s="241">
        <v>29658.2</v>
      </c>
      <c r="K44" s="89">
        <v>57</v>
      </c>
      <c r="M44" s="207" t="s">
        <v>221</v>
      </c>
      <c r="N44" s="244" t="s">
        <v>92</v>
      </c>
      <c r="O44" s="244">
        <v>14</v>
      </c>
      <c r="P44" s="245">
        <v>42581.42</v>
      </c>
      <c r="Q44" s="244">
        <v>55</v>
      </c>
      <c r="Y44" s="130" t="s">
        <v>106</v>
      </c>
      <c r="Z44" s="193" t="s">
        <v>92</v>
      </c>
      <c r="AA44" s="193" t="s">
        <v>109</v>
      </c>
      <c r="AB44" s="194">
        <v>35000</v>
      </c>
    </row>
    <row r="45" spans="1:33">
      <c r="A45" s="164"/>
      <c r="B45" s="165"/>
      <c r="C45" s="166"/>
      <c r="D45" s="167"/>
      <c r="E45" s="165"/>
      <c r="G45" s="235" t="s">
        <v>115</v>
      </c>
      <c r="H45" s="110" t="s">
        <v>101</v>
      </c>
      <c r="I45" s="236" t="s">
        <v>213</v>
      </c>
      <c r="J45" s="240">
        <v>61974.06</v>
      </c>
      <c r="K45" s="110">
        <v>66</v>
      </c>
      <c r="M45" s="207" t="s">
        <v>221</v>
      </c>
      <c r="N45" s="244" t="s">
        <v>92</v>
      </c>
      <c r="O45" s="244">
        <v>17</v>
      </c>
      <c r="P45" s="245">
        <v>49084.76</v>
      </c>
      <c r="Q45" s="244">
        <v>58</v>
      </c>
      <c r="Y45" s="130" t="s">
        <v>106</v>
      </c>
      <c r="Z45" s="193" t="s">
        <v>92</v>
      </c>
      <c r="AA45" s="193" t="s">
        <v>109</v>
      </c>
      <c r="AB45" s="194">
        <v>32051.78</v>
      </c>
    </row>
    <row r="46" spans="1:33">
      <c r="A46" s="164"/>
      <c r="B46" s="165"/>
      <c r="C46" s="166"/>
      <c r="D46" s="167"/>
      <c r="E46" s="165"/>
      <c r="G46" s="235" t="s">
        <v>115</v>
      </c>
      <c r="H46" s="89" t="s">
        <v>101</v>
      </c>
      <c r="I46" s="237" t="s">
        <v>213</v>
      </c>
      <c r="J46" s="241">
        <v>74566.55</v>
      </c>
      <c r="K46" s="89">
        <v>53</v>
      </c>
      <c r="M46" s="207" t="s">
        <v>221</v>
      </c>
      <c r="N46" s="244" t="s">
        <v>92</v>
      </c>
      <c r="O46" s="244">
        <v>16</v>
      </c>
      <c r="P46" s="245">
        <v>52543.040000000001</v>
      </c>
      <c r="Q46" s="244">
        <v>55</v>
      </c>
      <c r="Y46" s="130" t="s">
        <v>106</v>
      </c>
      <c r="Z46" s="193" t="s">
        <v>38</v>
      </c>
      <c r="AA46" s="193" t="s">
        <v>109</v>
      </c>
      <c r="AB46" s="194">
        <v>26000</v>
      </c>
    </row>
    <row r="47" spans="1:33">
      <c r="A47" s="164"/>
      <c r="B47" s="165"/>
      <c r="C47" s="166"/>
      <c r="D47" s="167"/>
      <c r="E47" s="165"/>
      <c r="G47" s="235" t="s">
        <v>115</v>
      </c>
      <c r="H47" s="110" t="s">
        <v>101</v>
      </c>
      <c r="I47" s="238" t="s">
        <v>214</v>
      </c>
      <c r="J47" s="240">
        <v>39924.5</v>
      </c>
      <c r="K47" s="110">
        <v>67</v>
      </c>
      <c r="M47" s="207" t="s">
        <v>221</v>
      </c>
      <c r="N47" s="244" t="s">
        <v>92</v>
      </c>
      <c r="O47" s="244">
        <v>10</v>
      </c>
      <c r="P47" s="245">
        <v>38237.089999999997</v>
      </c>
      <c r="Q47" s="244">
        <v>51</v>
      </c>
      <c r="Y47" s="130" t="s">
        <v>106</v>
      </c>
      <c r="Z47" s="193" t="s">
        <v>92</v>
      </c>
      <c r="AA47" s="193" t="s">
        <v>109</v>
      </c>
      <c r="AB47" s="194">
        <v>40000</v>
      </c>
    </row>
    <row r="48" spans="1:33">
      <c r="A48" s="164"/>
      <c r="B48" s="165"/>
      <c r="C48" s="166"/>
      <c r="D48" s="167"/>
      <c r="E48" s="165"/>
      <c r="G48" s="235" t="s">
        <v>115</v>
      </c>
      <c r="H48" s="89" t="s">
        <v>101</v>
      </c>
      <c r="I48" s="237" t="s">
        <v>213</v>
      </c>
      <c r="J48" s="241">
        <v>39924.5</v>
      </c>
      <c r="K48" s="89">
        <v>71</v>
      </c>
      <c r="M48" s="207" t="s">
        <v>221</v>
      </c>
      <c r="N48" s="244" t="s">
        <v>92</v>
      </c>
      <c r="O48" s="244">
        <v>16</v>
      </c>
      <c r="P48" s="245">
        <v>54312.85</v>
      </c>
      <c r="Q48" s="244">
        <v>56</v>
      </c>
      <c r="Y48" s="130" t="s">
        <v>106</v>
      </c>
      <c r="Z48" s="193" t="s">
        <v>92</v>
      </c>
      <c r="AA48" s="193" t="s">
        <v>109</v>
      </c>
      <c r="AB48" s="194">
        <v>35000</v>
      </c>
    </row>
    <row r="49" spans="1:28">
      <c r="A49" s="164"/>
      <c r="B49" s="165"/>
      <c r="C49" s="166"/>
      <c r="D49" s="167"/>
      <c r="E49" s="165"/>
      <c r="G49" s="235" t="s">
        <v>115</v>
      </c>
      <c r="H49" s="110" t="s">
        <v>212</v>
      </c>
      <c r="I49" s="238" t="s">
        <v>214</v>
      </c>
      <c r="J49" s="240">
        <v>74190.899999999994</v>
      </c>
      <c r="K49" s="110">
        <v>66</v>
      </c>
      <c r="M49" s="207" t="s">
        <v>221</v>
      </c>
      <c r="N49" s="244" t="s">
        <v>92</v>
      </c>
      <c r="O49" s="244">
        <v>20</v>
      </c>
      <c r="P49" s="245">
        <v>49084.76</v>
      </c>
      <c r="Q49" s="244">
        <v>51</v>
      </c>
      <c r="Y49" s="130" t="s">
        <v>106</v>
      </c>
      <c r="Z49" s="193" t="s">
        <v>92</v>
      </c>
      <c r="AA49" s="193" t="s">
        <v>109</v>
      </c>
      <c r="AB49" s="194">
        <v>41821.07</v>
      </c>
    </row>
    <row r="50" spans="1:28">
      <c r="A50" s="164"/>
      <c r="B50" s="165"/>
      <c r="C50" s="166"/>
      <c r="D50" s="167"/>
      <c r="E50" s="165"/>
      <c r="G50" s="235" t="s">
        <v>115</v>
      </c>
      <c r="H50" s="89" t="s">
        <v>212</v>
      </c>
      <c r="I50" s="239" t="s">
        <v>213</v>
      </c>
      <c r="J50" s="241">
        <v>34221</v>
      </c>
      <c r="K50" s="89">
        <v>97</v>
      </c>
      <c r="M50" s="207" t="s">
        <v>221</v>
      </c>
      <c r="N50" s="244" t="s">
        <v>38</v>
      </c>
      <c r="O50" s="244">
        <v>9</v>
      </c>
      <c r="P50" s="245">
        <v>42395.18</v>
      </c>
      <c r="Q50" s="244">
        <v>62</v>
      </c>
      <c r="Y50" s="130" t="s">
        <v>106</v>
      </c>
      <c r="Z50" s="193" t="s">
        <v>92</v>
      </c>
      <c r="AA50" s="193" t="s">
        <v>109</v>
      </c>
      <c r="AB50" s="194">
        <v>30413.42</v>
      </c>
    </row>
    <row r="51" spans="1:28">
      <c r="A51" s="164"/>
      <c r="B51" s="165"/>
      <c r="C51" s="166"/>
      <c r="D51" s="167"/>
      <c r="E51" s="165"/>
      <c r="G51" s="235" t="s">
        <v>115</v>
      </c>
      <c r="H51" s="110" t="s">
        <v>101</v>
      </c>
      <c r="I51" s="238" t="s">
        <v>214</v>
      </c>
      <c r="J51" s="240">
        <v>29658.2</v>
      </c>
      <c r="K51" s="110">
        <v>90</v>
      </c>
      <c r="M51" s="207" t="s">
        <v>221</v>
      </c>
      <c r="N51" s="244" t="s">
        <v>92</v>
      </c>
      <c r="O51" s="244">
        <v>17</v>
      </c>
      <c r="P51" s="245">
        <v>52083.56</v>
      </c>
      <c r="Q51" s="244">
        <v>64</v>
      </c>
      <c r="Y51" s="130" t="s">
        <v>106</v>
      </c>
      <c r="Z51" s="193" t="s">
        <v>92</v>
      </c>
      <c r="AA51" s="193" t="s">
        <v>109</v>
      </c>
      <c r="AB51" s="194">
        <v>33355.599999999999</v>
      </c>
    </row>
    <row r="52" spans="1:28">
      <c r="A52" s="164"/>
      <c r="B52" s="165"/>
      <c r="C52" s="166"/>
      <c r="D52" s="167"/>
      <c r="E52" s="165"/>
      <c r="G52" s="235" t="s">
        <v>115</v>
      </c>
      <c r="H52" s="89" t="s">
        <v>101</v>
      </c>
      <c r="I52" s="239" t="s">
        <v>214</v>
      </c>
      <c r="J52" s="241">
        <v>57750.94</v>
      </c>
      <c r="K52" s="89">
        <v>61</v>
      </c>
      <c r="M52" s="207" t="s">
        <v>221</v>
      </c>
      <c r="N52" s="244" t="s">
        <v>92</v>
      </c>
      <c r="O52" s="244">
        <v>6</v>
      </c>
      <c r="P52" s="245">
        <v>31736.400000000001</v>
      </c>
      <c r="Q52" s="244">
        <v>46</v>
      </c>
      <c r="Y52" s="130" t="s">
        <v>106</v>
      </c>
      <c r="Z52" s="193" t="s">
        <v>38</v>
      </c>
      <c r="AA52" s="193" t="s">
        <v>113</v>
      </c>
      <c r="AB52" s="194">
        <v>51400.392000000007</v>
      </c>
    </row>
    <row r="53" spans="1:28">
      <c r="A53" s="164"/>
      <c r="B53" s="165"/>
      <c r="C53" s="166"/>
      <c r="D53" s="167"/>
      <c r="E53" s="165"/>
      <c r="G53" s="235" t="s">
        <v>115</v>
      </c>
      <c r="H53" s="110" t="s">
        <v>101</v>
      </c>
      <c r="I53" s="238" t="s">
        <v>213</v>
      </c>
      <c r="J53" s="240">
        <v>66784.55</v>
      </c>
      <c r="K53" s="110">
        <v>71</v>
      </c>
      <c r="M53" s="207" t="s">
        <v>221</v>
      </c>
      <c r="N53" s="244" t="s">
        <v>92</v>
      </c>
      <c r="O53" s="244">
        <v>17</v>
      </c>
      <c r="P53" s="245">
        <v>48569.02</v>
      </c>
      <c r="Q53" s="244">
        <v>60</v>
      </c>
      <c r="Y53" s="130" t="s">
        <v>106</v>
      </c>
      <c r="Z53" s="193" t="s">
        <v>92</v>
      </c>
      <c r="AA53" s="193" t="s">
        <v>114</v>
      </c>
      <c r="AB53" s="194">
        <v>17133.464000000004</v>
      </c>
    </row>
    <row r="54" spans="1:28">
      <c r="A54" s="164"/>
      <c r="B54" s="165"/>
      <c r="C54" s="166"/>
      <c r="D54" s="167"/>
      <c r="E54" s="165"/>
      <c r="G54" s="235" t="s">
        <v>115</v>
      </c>
      <c r="H54" s="89" t="s">
        <v>101</v>
      </c>
      <c r="I54" s="237" t="s">
        <v>213</v>
      </c>
      <c r="J54" s="241">
        <v>29658.2</v>
      </c>
      <c r="K54" s="89">
        <v>78</v>
      </c>
      <c r="M54" s="207" t="s">
        <v>221</v>
      </c>
      <c r="N54" s="244" t="s">
        <v>92</v>
      </c>
      <c r="O54" s="244">
        <v>4</v>
      </c>
      <c r="P54" s="245">
        <v>31478.17</v>
      </c>
      <c r="Q54" s="244">
        <v>42</v>
      </c>
      <c r="Y54" s="130" t="s">
        <v>106</v>
      </c>
      <c r="Z54" s="193" t="s">
        <v>38</v>
      </c>
      <c r="AA54" s="193" t="s">
        <v>113</v>
      </c>
      <c r="AB54" s="194">
        <v>38164.523999999998</v>
      </c>
    </row>
    <row r="55" spans="1:28">
      <c r="A55" s="164"/>
      <c r="B55" s="165"/>
      <c r="C55" s="166"/>
      <c r="D55" s="167"/>
      <c r="E55" s="165"/>
      <c r="G55" s="235" t="s">
        <v>115</v>
      </c>
      <c r="H55" s="110" t="s">
        <v>212</v>
      </c>
      <c r="I55" s="236" t="s">
        <v>213</v>
      </c>
      <c r="J55" s="240">
        <v>29658.2</v>
      </c>
      <c r="K55" s="110">
        <v>89</v>
      </c>
      <c r="M55" s="207" t="s">
        <v>221</v>
      </c>
      <c r="N55" s="244" t="s">
        <v>92</v>
      </c>
      <c r="O55" s="244">
        <v>12</v>
      </c>
      <c r="P55" s="245">
        <v>41946.02</v>
      </c>
      <c r="Q55" s="244">
        <v>47</v>
      </c>
      <c r="Y55" s="130" t="s">
        <v>106</v>
      </c>
      <c r="Z55" s="193" t="s">
        <v>38</v>
      </c>
      <c r="AA55" s="193" t="s">
        <v>113</v>
      </c>
      <c r="AB55" s="194">
        <v>52627.383999999998</v>
      </c>
    </row>
    <row r="56" spans="1:28">
      <c r="A56" s="164"/>
      <c r="B56" s="165"/>
      <c r="C56" s="166"/>
      <c r="D56" s="167"/>
      <c r="E56" s="165"/>
      <c r="G56" s="235" t="s">
        <v>115</v>
      </c>
      <c r="H56" s="89" t="s">
        <v>212</v>
      </c>
      <c r="I56" s="237" t="s">
        <v>213</v>
      </c>
      <c r="J56" s="241">
        <v>70565.47</v>
      </c>
      <c r="K56" s="89">
        <v>64</v>
      </c>
      <c r="M56" s="207" t="s">
        <v>221</v>
      </c>
      <c r="N56" s="244" t="s">
        <v>92</v>
      </c>
      <c r="O56" s="244">
        <v>15</v>
      </c>
      <c r="P56" s="245">
        <v>39171.25</v>
      </c>
      <c r="Q56" s="244">
        <v>59</v>
      </c>
      <c r="Y56" s="130" t="s">
        <v>106</v>
      </c>
      <c r="Z56" s="193" t="s">
        <v>38</v>
      </c>
      <c r="AA56" s="193" t="s">
        <v>113</v>
      </c>
      <c r="AB56" s="194">
        <v>25512.98</v>
      </c>
    </row>
    <row r="57" spans="1:28" ht="13.5" customHeight="1">
      <c r="A57" s="164"/>
      <c r="B57" s="165"/>
      <c r="C57" s="166"/>
      <c r="D57" s="167"/>
      <c r="E57" s="165"/>
      <c r="G57" s="235" t="s">
        <v>115</v>
      </c>
      <c r="H57" s="110" t="s">
        <v>212</v>
      </c>
      <c r="I57" s="238" t="s">
        <v>214</v>
      </c>
      <c r="J57" s="240">
        <v>39924.5</v>
      </c>
      <c r="K57" s="137">
        <v>72</v>
      </c>
      <c r="M57" s="207" t="s">
        <v>221</v>
      </c>
      <c r="N57" s="244" t="s">
        <v>92</v>
      </c>
      <c r="O57" s="244">
        <v>10</v>
      </c>
      <c r="P57" s="245">
        <v>40783.25</v>
      </c>
      <c r="Q57" s="244">
        <v>35</v>
      </c>
      <c r="T57" s="52"/>
      <c r="U57" s="104"/>
      <c r="V57" s="104"/>
      <c r="W57" s="105"/>
      <c r="Y57" s="130" t="s">
        <v>106</v>
      </c>
      <c r="Z57" s="193" t="s">
        <v>92</v>
      </c>
      <c r="AA57" s="193" t="s">
        <v>111</v>
      </c>
      <c r="AB57" s="194">
        <v>12756.49</v>
      </c>
    </row>
    <row r="58" spans="1:28">
      <c r="A58" s="164"/>
      <c r="B58" s="165"/>
      <c r="C58" s="166"/>
      <c r="D58" s="167"/>
      <c r="E58" s="165"/>
      <c r="G58" s="235" t="s">
        <v>115</v>
      </c>
      <c r="H58" s="89" t="s">
        <v>212</v>
      </c>
      <c r="I58" s="239" t="s">
        <v>213</v>
      </c>
      <c r="J58" s="241">
        <v>57209.54</v>
      </c>
      <c r="K58" s="89">
        <v>77</v>
      </c>
      <c r="M58" s="207" t="s">
        <v>221</v>
      </c>
      <c r="N58" s="244" t="s">
        <v>92</v>
      </c>
      <c r="O58" s="244">
        <v>17</v>
      </c>
      <c r="P58" s="245">
        <v>42695.59</v>
      </c>
      <c r="Q58" s="244">
        <v>70</v>
      </c>
      <c r="Y58" s="130" t="s">
        <v>106</v>
      </c>
      <c r="Z58" s="193" t="s">
        <v>92</v>
      </c>
      <c r="AA58" s="193" t="s">
        <v>111</v>
      </c>
      <c r="AB58" s="194">
        <v>12756.49</v>
      </c>
    </row>
    <row r="59" spans="1:28">
      <c r="A59" s="164"/>
      <c r="B59" s="165"/>
      <c r="C59" s="166"/>
      <c r="D59" s="167"/>
      <c r="E59" s="165"/>
      <c r="G59" s="235" t="s">
        <v>115</v>
      </c>
      <c r="H59" s="110" t="s">
        <v>101</v>
      </c>
      <c r="I59" s="236" t="s">
        <v>213</v>
      </c>
      <c r="J59" s="240">
        <v>26000</v>
      </c>
      <c r="K59" s="110">
        <v>83</v>
      </c>
      <c r="M59" s="207" t="s">
        <v>221</v>
      </c>
      <c r="N59" s="244" t="s">
        <v>38</v>
      </c>
      <c r="O59" s="244">
        <v>14</v>
      </c>
      <c r="P59" s="245">
        <v>58114.45</v>
      </c>
      <c r="Q59" s="244">
        <v>45</v>
      </c>
      <c r="Y59" s="130" t="s">
        <v>106</v>
      </c>
      <c r="Z59" s="193" t="s">
        <v>38</v>
      </c>
      <c r="AA59" s="193" t="s">
        <v>113</v>
      </c>
      <c r="AB59" s="194">
        <v>18049.272499999999</v>
      </c>
    </row>
    <row r="60" spans="1:28">
      <c r="A60" s="164"/>
      <c r="B60" s="165"/>
      <c r="C60" s="166"/>
      <c r="D60" s="167"/>
      <c r="E60" s="165"/>
      <c r="G60" s="235" t="s">
        <v>115</v>
      </c>
      <c r="H60" s="89" t="s">
        <v>101</v>
      </c>
      <c r="I60" s="237" t="s">
        <v>213</v>
      </c>
      <c r="J60" s="241">
        <v>34221</v>
      </c>
      <c r="K60" s="89">
        <v>66</v>
      </c>
      <c r="M60" s="207" t="s">
        <v>221</v>
      </c>
      <c r="N60" s="244" t="s">
        <v>92</v>
      </c>
      <c r="O60" s="244">
        <v>13</v>
      </c>
      <c r="P60" s="245">
        <v>39258.769999999997</v>
      </c>
      <c r="Q60" s="244">
        <v>53</v>
      </c>
      <c r="Y60" s="130" t="s">
        <v>106</v>
      </c>
      <c r="Z60" s="193" t="s">
        <v>38</v>
      </c>
      <c r="AA60" s="193" t="s">
        <v>110</v>
      </c>
      <c r="AB60" s="194">
        <v>9024.6362499999996</v>
      </c>
    </row>
    <row r="61" spans="1:28">
      <c r="A61" s="164"/>
      <c r="B61" s="165"/>
      <c r="C61" s="166"/>
      <c r="D61" s="167"/>
      <c r="E61" s="165"/>
      <c r="G61" s="235" t="s">
        <v>115</v>
      </c>
      <c r="H61" s="110" t="s">
        <v>212</v>
      </c>
      <c r="I61" s="236" t="s">
        <v>213</v>
      </c>
      <c r="J61" s="240">
        <v>60900.480000000003</v>
      </c>
      <c r="K61" s="110">
        <v>65</v>
      </c>
      <c r="M61" s="207" t="s">
        <v>221</v>
      </c>
      <c r="N61" s="244" t="s">
        <v>92</v>
      </c>
      <c r="O61" s="244">
        <v>16</v>
      </c>
      <c r="P61" s="245">
        <v>49395.81</v>
      </c>
      <c r="Q61" s="244">
        <v>58</v>
      </c>
      <c r="Y61" s="130"/>
      <c r="Z61" s="193"/>
      <c r="AA61" s="193"/>
      <c r="AB61" s="194"/>
    </row>
    <row r="62" spans="1:28">
      <c r="A62" s="164"/>
      <c r="B62" s="165"/>
      <c r="C62" s="166"/>
      <c r="D62" s="167"/>
      <c r="E62" s="165"/>
      <c r="G62" s="235" t="s">
        <v>115</v>
      </c>
      <c r="H62" s="89" t="s">
        <v>212</v>
      </c>
      <c r="I62" s="237" t="s">
        <v>213</v>
      </c>
      <c r="J62" s="241">
        <v>39924.5</v>
      </c>
      <c r="K62" s="89">
        <v>74</v>
      </c>
      <c r="M62" s="207" t="s">
        <v>221</v>
      </c>
      <c r="N62" s="244" t="s">
        <v>92</v>
      </c>
      <c r="O62" s="244">
        <v>14</v>
      </c>
      <c r="P62" s="245">
        <v>40765.370000000003</v>
      </c>
      <c r="Q62" s="244">
        <v>59</v>
      </c>
      <c r="Y62" s="130" t="s">
        <v>106</v>
      </c>
      <c r="Z62" s="193" t="s">
        <v>38</v>
      </c>
      <c r="AA62" s="193" t="s">
        <v>110</v>
      </c>
      <c r="AB62" s="194">
        <v>360985.59999999998</v>
      </c>
    </row>
    <row r="63" spans="1:28">
      <c r="A63" s="164"/>
      <c r="B63" s="165"/>
      <c r="C63" s="166"/>
      <c r="D63" s="167"/>
      <c r="E63" s="165"/>
      <c r="G63" s="235" t="s">
        <v>115</v>
      </c>
      <c r="H63" s="110" t="s">
        <v>101</v>
      </c>
      <c r="I63" s="236" t="s">
        <v>213</v>
      </c>
      <c r="J63" s="240">
        <v>34221</v>
      </c>
      <c r="K63" s="110">
        <v>66</v>
      </c>
      <c r="M63" s="207" t="s">
        <v>221</v>
      </c>
      <c r="N63" s="244" t="s">
        <v>92</v>
      </c>
      <c r="O63" s="244">
        <v>9</v>
      </c>
      <c r="P63" s="245">
        <v>39462.589999999997</v>
      </c>
      <c r="Q63" s="244">
        <v>46</v>
      </c>
      <c r="Y63" s="130" t="s">
        <v>106</v>
      </c>
      <c r="Z63" s="193" t="s">
        <v>92</v>
      </c>
      <c r="AA63" s="193" t="s">
        <v>114</v>
      </c>
      <c r="AB63" s="194">
        <v>7625.0325000000003</v>
      </c>
    </row>
    <row r="64" spans="1:28">
      <c r="A64" s="164"/>
      <c r="B64" s="165"/>
      <c r="C64" s="166"/>
      <c r="D64" s="167"/>
      <c r="E64" s="165"/>
      <c r="G64" s="235" t="s">
        <v>115</v>
      </c>
      <c r="H64" s="89" t="s">
        <v>101</v>
      </c>
      <c r="I64" s="237" t="s">
        <v>213</v>
      </c>
      <c r="J64" s="241">
        <v>61684.49</v>
      </c>
      <c r="K64" s="89">
        <v>64</v>
      </c>
      <c r="M64" s="207" t="s">
        <v>221</v>
      </c>
      <c r="N64" s="244" t="s">
        <v>92</v>
      </c>
      <c r="O64" s="244">
        <v>11</v>
      </c>
      <c r="P64" s="245">
        <v>39578.03</v>
      </c>
      <c r="Q64" s="244">
        <v>56</v>
      </c>
      <c r="Y64" s="130" t="s">
        <v>106</v>
      </c>
      <c r="Z64" s="193" t="s">
        <v>92</v>
      </c>
      <c r="AA64" s="193" t="s">
        <v>111</v>
      </c>
      <c r="AB64" s="194">
        <v>10590.313409676</v>
      </c>
    </row>
    <row r="65" spans="1:28">
      <c r="A65" s="164"/>
      <c r="B65" s="165"/>
      <c r="C65" s="166"/>
      <c r="D65" s="167"/>
      <c r="E65" s="165"/>
      <c r="G65" s="235" t="s">
        <v>115</v>
      </c>
      <c r="H65" s="110" t="s">
        <v>212</v>
      </c>
      <c r="I65" s="236" t="s">
        <v>213</v>
      </c>
      <c r="J65" s="240">
        <v>75059.100000000006</v>
      </c>
      <c r="K65" s="110">
        <v>60</v>
      </c>
      <c r="Y65" s="130" t="s">
        <v>106</v>
      </c>
      <c r="Z65" s="193" t="s">
        <v>92</v>
      </c>
      <c r="AA65" s="193" t="s">
        <v>111</v>
      </c>
      <c r="AB65" s="194">
        <v>10590.313409676</v>
      </c>
    </row>
    <row r="66" spans="1:28">
      <c r="A66" s="164"/>
      <c r="B66" s="165"/>
      <c r="C66" s="166"/>
      <c r="D66" s="167"/>
      <c r="E66" s="165"/>
      <c r="G66" s="235" t="s">
        <v>115</v>
      </c>
      <c r="H66" s="89" t="s">
        <v>101</v>
      </c>
      <c r="I66" s="237" t="s">
        <v>213</v>
      </c>
      <c r="J66" s="241">
        <v>60619.39</v>
      </c>
      <c r="K66" s="89">
        <v>71</v>
      </c>
      <c r="P66" s="151">
        <f>SUM(P5:P65)</f>
        <v>2543287.4200000004</v>
      </c>
      <c r="Y66" s="130" t="s">
        <v>106</v>
      </c>
      <c r="Z66" s="193" t="s">
        <v>38</v>
      </c>
      <c r="AA66" s="193" t="s">
        <v>110</v>
      </c>
      <c r="AB66" s="194">
        <v>10590.313409676</v>
      </c>
    </row>
    <row r="67" spans="1:28">
      <c r="A67" s="164"/>
      <c r="B67" s="165"/>
      <c r="C67" s="166"/>
      <c r="D67" s="167"/>
      <c r="E67" s="165"/>
      <c r="G67" s="235" t="s">
        <v>115</v>
      </c>
      <c r="H67" s="110" t="s">
        <v>101</v>
      </c>
      <c r="I67" s="238" t="s">
        <v>214</v>
      </c>
      <c r="J67" s="240">
        <v>39924.5</v>
      </c>
      <c r="K67" s="110">
        <v>89</v>
      </c>
      <c r="Y67" s="130" t="s">
        <v>106</v>
      </c>
      <c r="Z67" s="193" t="s">
        <v>38</v>
      </c>
      <c r="AA67" s="193" t="s">
        <v>110</v>
      </c>
      <c r="AB67" s="194">
        <v>9482.7690000000002</v>
      </c>
    </row>
    <row r="68" spans="1:28">
      <c r="A68" s="164"/>
      <c r="B68" s="165"/>
      <c r="C68" s="166"/>
      <c r="D68" s="167"/>
      <c r="E68" s="165"/>
      <c r="G68" s="235" t="s">
        <v>115</v>
      </c>
      <c r="H68" s="89" t="s">
        <v>212</v>
      </c>
      <c r="I68" s="239" t="s">
        <v>214</v>
      </c>
      <c r="J68" s="241">
        <v>34221</v>
      </c>
      <c r="K68" s="89">
        <v>76</v>
      </c>
      <c r="Y68" s="130" t="s">
        <v>106</v>
      </c>
      <c r="Z68" s="193" t="s">
        <v>92</v>
      </c>
      <c r="AA68" s="193" t="s">
        <v>111</v>
      </c>
      <c r="AB68" s="194">
        <v>9482.7690000000002</v>
      </c>
    </row>
    <row r="69" spans="1:28">
      <c r="A69" s="164"/>
      <c r="B69" s="165"/>
      <c r="C69" s="166"/>
      <c r="D69" s="167"/>
      <c r="E69" s="165"/>
      <c r="G69" s="235" t="s">
        <v>115</v>
      </c>
      <c r="H69" s="110" t="s">
        <v>212</v>
      </c>
      <c r="I69" s="236" t="s">
        <v>213</v>
      </c>
      <c r="J69" s="240">
        <v>45628</v>
      </c>
      <c r="K69" s="110">
        <v>69</v>
      </c>
      <c r="Y69" s="130" t="s">
        <v>106</v>
      </c>
      <c r="Z69" s="193" t="s">
        <v>92</v>
      </c>
      <c r="AA69" s="193" t="s">
        <v>111</v>
      </c>
      <c r="AB69" s="194">
        <v>9482.7690000000002</v>
      </c>
    </row>
    <row r="70" spans="1:28">
      <c r="A70" s="164"/>
      <c r="B70" s="165"/>
      <c r="C70" s="166"/>
      <c r="D70" s="167"/>
      <c r="E70" s="165"/>
      <c r="G70" s="235" t="s">
        <v>115</v>
      </c>
      <c r="H70" s="89" t="s">
        <v>212</v>
      </c>
      <c r="I70" s="237" t="s">
        <v>213</v>
      </c>
      <c r="J70" s="241">
        <v>39924.5</v>
      </c>
      <c r="K70" s="89">
        <v>74</v>
      </c>
      <c r="Y70" s="130" t="s">
        <v>106</v>
      </c>
      <c r="Z70" s="193" t="s">
        <v>92</v>
      </c>
      <c r="AA70" s="193" t="s">
        <v>110</v>
      </c>
      <c r="AB70" s="194">
        <v>9482.7690000000002</v>
      </c>
    </row>
    <row r="71" spans="1:28">
      <c r="A71" s="164"/>
      <c r="B71" s="165"/>
      <c r="C71" s="166"/>
      <c r="D71" s="167"/>
      <c r="E71" s="165"/>
      <c r="G71" s="235" t="s">
        <v>115</v>
      </c>
      <c r="H71" s="110" t="s">
        <v>212</v>
      </c>
      <c r="I71" s="236" t="s">
        <v>213</v>
      </c>
      <c r="J71" s="240">
        <v>59836.84</v>
      </c>
      <c r="K71" s="110">
        <v>63</v>
      </c>
      <c r="Y71" s="130" t="s">
        <v>106</v>
      </c>
      <c r="Z71" s="193" t="s">
        <v>92</v>
      </c>
      <c r="AA71" s="193" t="s">
        <v>112</v>
      </c>
      <c r="AB71" s="194">
        <v>60387.792000000009</v>
      </c>
    </row>
    <row r="72" spans="1:28">
      <c r="A72" s="164"/>
      <c r="B72" s="165"/>
      <c r="C72" s="166"/>
      <c r="D72" s="167"/>
      <c r="E72" s="165"/>
      <c r="G72" s="235" t="s">
        <v>115</v>
      </c>
      <c r="H72" s="89" t="s">
        <v>212</v>
      </c>
      <c r="I72" s="237" t="s">
        <v>213</v>
      </c>
      <c r="J72" s="241">
        <v>29658.2</v>
      </c>
      <c r="K72" s="89">
        <v>77</v>
      </c>
      <c r="Y72" s="130" t="s">
        <v>106</v>
      </c>
      <c r="Z72" s="193" t="s">
        <v>92</v>
      </c>
      <c r="AA72" s="193" t="s">
        <v>112</v>
      </c>
      <c r="AB72" s="194">
        <v>20716.164000000001</v>
      </c>
    </row>
    <row r="73" spans="1:28">
      <c r="A73" s="164"/>
      <c r="B73" s="165"/>
      <c r="C73" s="166"/>
      <c r="D73" s="167"/>
      <c r="E73" s="165"/>
      <c r="G73" s="235" t="s">
        <v>115</v>
      </c>
      <c r="H73" s="110" t="s">
        <v>212</v>
      </c>
      <c r="I73" s="236" t="s">
        <v>213</v>
      </c>
      <c r="J73" s="240">
        <v>39924.5</v>
      </c>
      <c r="K73" s="110">
        <v>91</v>
      </c>
      <c r="Y73" s="130" t="s">
        <v>106</v>
      </c>
      <c r="Z73" s="193" t="s">
        <v>92</v>
      </c>
      <c r="AA73" s="193" t="s">
        <v>111</v>
      </c>
      <c r="AB73" s="194">
        <v>10358.082</v>
      </c>
    </row>
    <row r="74" spans="1:28">
      <c r="A74" s="164"/>
      <c r="B74" s="165"/>
      <c r="C74" s="166"/>
      <c r="D74" s="167"/>
      <c r="E74" s="165"/>
      <c r="G74" s="235" t="s">
        <v>115</v>
      </c>
      <c r="H74" s="89" t="s">
        <v>101</v>
      </c>
      <c r="I74" s="237" t="s">
        <v>213</v>
      </c>
      <c r="J74" s="241">
        <v>34221</v>
      </c>
      <c r="K74" s="89">
        <v>77</v>
      </c>
      <c r="Y74" s="130" t="s">
        <v>106</v>
      </c>
      <c r="Z74" s="193" t="s">
        <v>38</v>
      </c>
      <c r="AA74" s="193" t="s">
        <v>110</v>
      </c>
      <c r="AB74" s="194">
        <v>10358.082</v>
      </c>
    </row>
    <row r="75" spans="1:28">
      <c r="A75" s="164"/>
      <c r="B75" s="165"/>
      <c r="C75" s="166"/>
      <c r="D75" s="167"/>
      <c r="E75" s="165"/>
      <c r="G75" s="235" t="s">
        <v>115</v>
      </c>
      <c r="H75" s="110" t="s">
        <v>101</v>
      </c>
      <c r="I75" s="236" t="s">
        <v>213</v>
      </c>
      <c r="J75" s="240">
        <v>45628</v>
      </c>
      <c r="K75" s="110">
        <v>76</v>
      </c>
      <c r="Y75" s="130" t="s">
        <v>106</v>
      </c>
      <c r="Z75" s="193" t="s">
        <v>92</v>
      </c>
      <c r="AA75" s="193" t="s">
        <v>111</v>
      </c>
      <c r="AB75" s="194">
        <v>12365.260249999999</v>
      </c>
    </row>
    <row r="76" spans="1:28">
      <c r="A76" s="164"/>
      <c r="B76" s="165"/>
      <c r="C76" s="166"/>
      <c r="D76" s="167"/>
      <c r="E76" s="165"/>
      <c r="G76" s="235" t="s">
        <v>115</v>
      </c>
      <c r="H76" s="89" t="s">
        <v>101</v>
      </c>
      <c r="I76" s="237" t="s">
        <v>213</v>
      </c>
      <c r="J76" s="241">
        <v>57430.39</v>
      </c>
      <c r="K76" s="89">
        <v>62</v>
      </c>
      <c r="Y76" s="130" t="s">
        <v>106</v>
      </c>
      <c r="Z76" s="193" t="s">
        <v>92</v>
      </c>
      <c r="AA76" s="193" t="s">
        <v>109</v>
      </c>
      <c r="AB76" s="194">
        <v>24730.520499999999</v>
      </c>
    </row>
    <row r="77" spans="1:28">
      <c r="A77" s="164"/>
      <c r="B77" s="165"/>
      <c r="C77" s="166"/>
      <c r="D77" s="167"/>
      <c r="E77" s="165"/>
      <c r="G77" s="235" t="s">
        <v>115</v>
      </c>
      <c r="H77" s="110" t="s">
        <v>212</v>
      </c>
      <c r="I77" s="236" t="s">
        <v>213</v>
      </c>
      <c r="J77" s="240">
        <v>71791.429999999993</v>
      </c>
      <c r="K77" s="110">
        <v>67</v>
      </c>
      <c r="Y77" s="130" t="s">
        <v>106</v>
      </c>
      <c r="Z77" s="193" t="s">
        <v>92</v>
      </c>
      <c r="AA77" s="193" t="s">
        <v>111</v>
      </c>
      <c r="AB77" s="194">
        <v>12365.260249999999</v>
      </c>
    </row>
    <row r="78" spans="1:28">
      <c r="A78" s="164"/>
      <c r="B78" s="165"/>
      <c r="C78" s="166"/>
      <c r="D78" s="167"/>
      <c r="E78" s="165"/>
      <c r="G78" s="235" t="s">
        <v>115</v>
      </c>
      <c r="H78" s="89" t="s">
        <v>101</v>
      </c>
      <c r="I78" s="239" t="s">
        <v>214</v>
      </c>
      <c r="J78" s="241">
        <v>73817.399999999994</v>
      </c>
      <c r="K78" s="89">
        <v>74</v>
      </c>
      <c r="Y78" s="130" t="s">
        <v>106</v>
      </c>
      <c r="Z78" s="193" t="s">
        <v>38</v>
      </c>
      <c r="AA78" s="193" t="s">
        <v>110</v>
      </c>
      <c r="AB78" s="194">
        <v>39830.915999999997</v>
      </c>
    </row>
    <row r="79" spans="1:28">
      <c r="A79" s="164"/>
      <c r="B79" s="165"/>
      <c r="C79" s="166"/>
      <c r="D79" s="167"/>
      <c r="E79" s="165"/>
      <c r="G79" s="235" t="s">
        <v>115</v>
      </c>
      <c r="H79" s="110" t="s">
        <v>101</v>
      </c>
      <c r="I79" s="236" t="s">
        <v>213</v>
      </c>
      <c r="J79" s="240">
        <v>45628</v>
      </c>
      <c r="K79" s="110">
        <v>78</v>
      </c>
      <c r="Y79" s="130" t="s">
        <v>106</v>
      </c>
      <c r="Z79" s="193" t="s">
        <v>38</v>
      </c>
      <c r="AA79" s="193" t="s">
        <v>109</v>
      </c>
      <c r="AB79" s="194">
        <v>40324.949999999997</v>
      </c>
    </row>
    <row r="80" spans="1:28">
      <c r="A80" s="164"/>
      <c r="B80" s="165"/>
      <c r="C80" s="166"/>
      <c r="D80" s="167"/>
      <c r="E80" s="165"/>
      <c r="G80" s="235" t="s">
        <v>115</v>
      </c>
      <c r="H80" s="89" t="s">
        <v>101</v>
      </c>
      <c r="I80" s="237" t="s">
        <v>213</v>
      </c>
      <c r="J80" s="241">
        <v>39924.5</v>
      </c>
      <c r="K80" s="89">
        <v>72</v>
      </c>
      <c r="Y80" s="130" t="s">
        <v>106</v>
      </c>
      <c r="Z80" s="193" t="s">
        <v>92</v>
      </c>
      <c r="AA80" s="193" t="s">
        <v>113</v>
      </c>
      <c r="AB80" s="194">
        <v>39594.743999999999</v>
      </c>
    </row>
    <row r="81" spans="1:28">
      <c r="A81" s="164"/>
      <c r="B81" s="165"/>
      <c r="C81" s="166"/>
      <c r="D81" s="167"/>
      <c r="E81" s="165"/>
      <c r="G81" s="235" t="s">
        <v>115</v>
      </c>
      <c r="H81" s="110" t="s">
        <v>212</v>
      </c>
      <c r="I81" s="236" t="s">
        <v>213</v>
      </c>
      <c r="J81" s="240">
        <v>29658.2</v>
      </c>
      <c r="K81" s="110">
        <v>79</v>
      </c>
      <c r="Y81" s="130" t="s">
        <v>106</v>
      </c>
      <c r="Z81" s="193" t="s">
        <v>38</v>
      </c>
      <c r="AA81" s="193" t="s">
        <v>113</v>
      </c>
      <c r="AB81" s="194">
        <v>59993.440000000002</v>
      </c>
    </row>
    <row r="82" spans="1:28">
      <c r="A82" s="164"/>
      <c r="B82" s="165"/>
      <c r="C82" s="166"/>
      <c r="D82" s="167"/>
      <c r="E82" s="165"/>
      <c r="G82" s="235" t="s">
        <v>115</v>
      </c>
      <c r="H82" s="89" t="s">
        <v>212</v>
      </c>
      <c r="I82" s="237" t="s">
        <v>213</v>
      </c>
      <c r="J82" s="241">
        <v>29658.2</v>
      </c>
      <c r="K82" s="89">
        <v>87</v>
      </c>
      <c r="Y82" s="130" t="s">
        <v>106</v>
      </c>
      <c r="Z82" s="193" t="s">
        <v>92</v>
      </c>
      <c r="AA82" s="193" t="s">
        <v>109</v>
      </c>
      <c r="AB82" s="194">
        <v>14610.71</v>
      </c>
    </row>
    <row r="83" spans="1:28">
      <c r="A83" s="164"/>
      <c r="B83" s="165"/>
      <c r="C83" s="166"/>
      <c r="D83" s="167"/>
      <c r="E83" s="165"/>
      <c r="G83" s="235" t="s">
        <v>115</v>
      </c>
      <c r="H83" s="110" t="s">
        <v>101</v>
      </c>
      <c r="I83" s="236" t="s">
        <v>213</v>
      </c>
      <c r="J83" s="240">
        <v>61579.78</v>
      </c>
      <c r="K83" s="110">
        <v>80</v>
      </c>
      <c r="Y83" s="130" t="s">
        <v>106</v>
      </c>
      <c r="Z83" s="193" t="s">
        <v>38</v>
      </c>
      <c r="AA83" s="193" t="s">
        <v>110</v>
      </c>
      <c r="AB83" s="194">
        <v>14610.72</v>
      </c>
    </row>
    <row r="84" spans="1:28">
      <c r="A84" s="164"/>
      <c r="B84" s="165"/>
      <c r="C84" s="166"/>
      <c r="D84" s="167"/>
      <c r="E84" s="165"/>
      <c r="G84" s="235" t="s">
        <v>115</v>
      </c>
      <c r="H84" s="89" t="s">
        <v>212</v>
      </c>
      <c r="I84" s="237" t="s">
        <v>213</v>
      </c>
      <c r="J84" s="241">
        <v>71791.429999999993</v>
      </c>
      <c r="K84" s="89">
        <v>61</v>
      </c>
      <c r="Y84" s="130" t="s">
        <v>106</v>
      </c>
      <c r="Z84" s="193" t="s">
        <v>38</v>
      </c>
      <c r="AA84" s="193" t="s">
        <v>109</v>
      </c>
      <c r="AB84" s="194">
        <v>52211.3</v>
      </c>
    </row>
    <row r="85" spans="1:28">
      <c r="A85" s="164"/>
      <c r="B85" s="165"/>
      <c r="C85" s="166"/>
      <c r="D85" s="167"/>
      <c r="E85" s="165"/>
      <c r="G85" s="235" t="s">
        <v>115</v>
      </c>
      <c r="H85" s="110" t="s">
        <v>212</v>
      </c>
      <c r="I85" s="236" t="s">
        <v>213</v>
      </c>
      <c r="J85" s="240">
        <v>72549.119999999995</v>
      </c>
      <c r="K85" s="110">
        <v>73</v>
      </c>
      <c r="Y85" s="130" t="s">
        <v>106</v>
      </c>
      <c r="Z85" s="193" t="s">
        <v>92</v>
      </c>
      <c r="AA85" s="193" t="s">
        <v>109</v>
      </c>
      <c r="AB85" s="194">
        <v>25089.279999999999</v>
      </c>
    </row>
    <row r="86" spans="1:28">
      <c r="A86" s="164"/>
      <c r="B86" s="165"/>
      <c r="C86" s="166"/>
      <c r="D86" s="167"/>
      <c r="E86" s="165"/>
      <c r="G86" s="235" t="s">
        <v>115</v>
      </c>
      <c r="H86" s="89" t="s">
        <v>101</v>
      </c>
      <c r="I86" s="239" t="s">
        <v>214</v>
      </c>
      <c r="J86" s="241">
        <v>52342.8</v>
      </c>
      <c r="K86" s="89">
        <v>67</v>
      </c>
      <c r="Y86" s="130" t="s">
        <v>106</v>
      </c>
      <c r="Z86" s="193" t="s">
        <v>38</v>
      </c>
      <c r="AA86" s="193" t="s">
        <v>215</v>
      </c>
      <c r="AB86" s="194">
        <v>57660.37</v>
      </c>
    </row>
    <row r="87" spans="1:28">
      <c r="A87" s="164"/>
      <c r="B87" s="165"/>
      <c r="C87" s="166"/>
      <c r="D87" s="167"/>
      <c r="E87" s="165"/>
      <c r="G87" s="235" t="s">
        <v>115</v>
      </c>
      <c r="H87" s="110" t="s">
        <v>212</v>
      </c>
      <c r="I87" s="236" t="s">
        <v>213</v>
      </c>
      <c r="J87" s="240">
        <v>82258.44</v>
      </c>
      <c r="K87" s="110">
        <v>65</v>
      </c>
      <c r="Y87" s="130" t="s">
        <v>106</v>
      </c>
      <c r="Z87" s="193" t="s">
        <v>92</v>
      </c>
      <c r="AA87" s="193" t="s">
        <v>109</v>
      </c>
      <c r="AB87" s="194">
        <v>55582.09</v>
      </c>
    </row>
    <row r="88" spans="1:28">
      <c r="A88" s="164"/>
      <c r="B88" s="165"/>
      <c r="C88" s="166"/>
      <c r="D88" s="167"/>
      <c r="E88" s="165"/>
      <c r="G88" s="235" t="s">
        <v>115</v>
      </c>
      <c r="H88" s="89" t="s">
        <v>212</v>
      </c>
      <c r="I88" s="237" t="s">
        <v>213</v>
      </c>
      <c r="J88" s="241">
        <v>29658.2</v>
      </c>
      <c r="K88" s="89">
        <v>79</v>
      </c>
      <c r="Y88" s="130" t="s">
        <v>106</v>
      </c>
      <c r="Z88" s="193" t="s">
        <v>92</v>
      </c>
      <c r="AA88" s="193" t="s">
        <v>109</v>
      </c>
      <c r="AB88" s="194">
        <v>30000</v>
      </c>
    </row>
    <row r="89" spans="1:28">
      <c r="A89" s="164"/>
      <c r="B89" s="165"/>
      <c r="C89" s="166"/>
      <c r="D89" s="167"/>
      <c r="E89" s="165"/>
      <c r="G89" s="326" t="s">
        <v>115</v>
      </c>
      <c r="H89" s="327" t="s">
        <v>212</v>
      </c>
      <c r="I89" s="328" t="s">
        <v>214</v>
      </c>
      <c r="J89" s="329">
        <v>35000</v>
      </c>
      <c r="K89" s="327">
        <v>53</v>
      </c>
      <c r="Y89" s="130" t="s">
        <v>106</v>
      </c>
      <c r="Z89" s="193" t="s">
        <v>92</v>
      </c>
      <c r="AA89" s="193" t="s">
        <v>109</v>
      </c>
      <c r="AB89" s="194">
        <v>36132.99</v>
      </c>
    </row>
    <row r="90" spans="1:28">
      <c r="A90" s="164"/>
      <c r="B90" s="165"/>
      <c r="C90" s="166"/>
      <c r="D90" s="167"/>
      <c r="E90" s="165"/>
      <c r="G90" s="132"/>
      <c r="H90" s="132"/>
      <c r="I90" s="132"/>
      <c r="J90" s="132"/>
      <c r="K90" s="132"/>
      <c r="Y90" s="130" t="s">
        <v>106</v>
      </c>
      <c r="Z90" s="193" t="s">
        <v>38</v>
      </c>
      <c r="AA90" s="193" t="s">
        <v>109</v>
      </c>
      <c r="AB90" s="194">
        <v>21545.22</v>
      </c>
    </row>
    <row r="91" spans="1:28">
      <c r="A91" s="164"/>
      <c r="B91" s="165"/>
      <c r="C91" s="166"/>
      <c r="D91" s="167"/>
      <c r="E91" s="165"/>
      <c r="G91" s="16"/>
      <c r="H91" s="16"/>
      <c r="I91" s="219"/>
      <c r="J91" s="222"/>
      <c r="K91" s="16"/>
      <c r="Y91" s="130" t="s">
        <v>106</v>
      </c>
      <c r="Z91" s="193" t="s">
        <v>92</v>
      </c>
      <c r="AA91" s="193" t="s">
        <v>109</v>
      </c>
      <c r="AB91" s="194">
        <v>79029.27</v>
      </c>
    </row>
    <row r="92" spans="1:28">
      <c r="A92" s="164"/>
      <c r="B92" s="165"/>
      <c r="C92" s="166"/>
      <c r="D92" s="167"/>
      <c r="E92" s="165"/>
      <c r="G92" s="16"/>
      <c r="H92" s="16"/>
      <c r="I92" s="219"/>
      <c r="J92" s="222"/>
      <c r="K92" s="16"/>
      <c r="Y92" s="130" t="s">
        <v>106</v>
      </c>
      <c r="Z92" s="193" t="s">
        <v>92</v>
      </c>
      <c r="AA92" s="193" t="s">
        <v>109</v>
      </c>
      <c r="AB92" s="194">
        <v>69630.41</v>
      </c>
    </row>
    <row r="93" spans="1:28">
      <c r="A93" s="164"/>
      <c r="B93" s="165"/>
      <c r="C93" s="166"/>
      <c r="D93" s="167"/>
      <c r="E93" s="165"/>
      <c r="G93" s="16"/>
      <c r="H93" s="16"/>
      <c r="I93" s="219"/>
      <c r="J93" s="222"/>
      <c r="K93" s="16"/>
      <c r="Y93" s="130" t="s">
        <v>106</v>
      </c>
      <c r="Z93" s="193" t="s">
        <v>38</v>
      </c>
      <c r="AA93" s="193" t="s">
        <v>109</v>
      </c>
      <c r="AB93" s="194">
        <v>26000</v>
      </c>
    </row>
    <row r="94" spans="1:28">
      <c r="A94" s="164"/>
      <c r="B94" s="165"/>
      <c r="C94" s="166"/>
      <c r="D94" s="167"/>
      <c r="E94" s="165"/>
      <c r="G94" s="16"/>
      <c r="H94" s="16"/>
      <c r="I94" s="219"/>
      <c r="J94" s="222"/>
      <c r="K94" s="16"/>
      <c r="Y94" s="130" t="s">
        <v>106</v>
      </c>
      <c r="Z94" s="193" t="s">
        <v>38</v>
      </c>
      <c r="AA94" s="193" t="s">
        <v>109</v>
      </c>
      <c r="AB94" s="194">
        <v>47567.519999999997</v>
      </c>
    </row>
    <row r="95" spans="1:28">
      <c r="A95" s="164"/>
      <c r="B95" s="165"/>
      <c r="C95" s="166"/>
      <c r="D95" s="167"/>
      <c r="E95" s="165"/>
      <c r="G95" s="16"/>
      <c r="H95" s="16"/>
      <c r="I95" s="16"/>
      <c r="J95" s="222"/>
      <c r="K95" s="16"/>
      <c r="Y95" s="130" t="s">
        <v>106</v>
      </c>
      <c r="Z95" s="193" t="s">
        <v>92</v>
      </c>
      <c r="AA95" s="193" t="s">
        <v>109</v>
      </c>
      <c r="AB95" s="194">
        <v>26000</v>
      </c>
    </row>
    <row r="96" spans="1:28">
      <c r="A96" s="164"/>
      <c r="B96" s="165"/>
      <c r="C96" s="166"/>
      <c r="D96" s="167"/>
      <c r="E96" s="165"/>
      <c r="G96" s="16"/>
      <c r="H96" s="16"/>
      <c r="I96" s="16"/>
      <c r="J96" s="222"/>
      <c r="K96" s="16"/>
      <c r="Y96" s="130" t="s">
        <v>106</v>
      </c>
      <c r="Z96" s="193" t="s">
        <v>92</v>
      </c>
      <c r="AA96" s="193" t="s">
        <v>109</v>
      </c>
      <c r="AB96" s="194">
        <v>178677.88</v>
      </c>
    </row>
    <row r="97" spans="1:28">
      <c r="A97" s="164"/>
      <c r="B97" s="165"/>
      <c r="C97" s="166"/>
      <c r="D97" s="167"/>
      <c r="E97" s="165"/>
      <c r="G97" s="16"/>
      <c r="H97" s="16"/>
      <c r="I97" s="219"/>
      <c r="J97" s="222"/>
      <c r="K97" s="16"/>
      <c r="Y97" s="130" t="s">
        <v>106</v>
      </c>
      <c r="Z97" s="193" t="s">
        <v>92</v>
      </c>
      <c r="AA97" s="193" t="s">
        <v>109</v>
      </c>
      <c r="AB97" s="194">
        <v>35000</v>
      </c>
    </row>
    <row r="98" spans="1:28">
      <c r="A98" s="164"/>
      <c r="B98" s="165"/>
      <c r="C98" s="166"/>
      <c r="D98" s="167"/>
      <c r="E98" s="165"/>
      <c r="G98" s="16"/>
      <c r="H98" s="16"/>
      <c r="I98" s="219"/>
      <c r="J98" s="222"/>
      <c r="K98" s="16"/>
      <c r="Y98" s="130" t="s">
        <v>106</v>
      </c>
      <c r="Z98" s="193" t="s">
        <v>38</v>
      </c>
      <c r="AA98" s="193" t="s">
        <v>109</v>
      </c>
      <c r="AB98" s="194">
        <v>53604.63</v>
      </c>
    </row>
    <row r="99" spans="1:28">
      <c r="A99" s="164"/>
      <c r="B99" s="165"/>
      <c r="C99" s="166"/>
      <c r="D99" s="167"/>
      <c r="E99" s="165"/>
      <c r="G99" s="16"/>
      <c r="H99" s="16"/>
      <c r="I99" s="16"/>
      <c r="J99" s="222"/>
      <c r="K99" s="16"/>
      <c r="Y99" s="130" t="s">
        <v>106</v>
      </c>
      <c r="Z99" s="193" t="s">
        <v>38</v>
      </c>
      <c r="AA99" s="193" t="s">
        <v>113</v>
      </c>
      <c r="AB99" s="194">
        <v>28623.383999999998</v>
      </c>
    </row>
    <row r="100" spans="1:28">
      <c r="A100" s="164"/>
      <c r="B100" s="165"/>
      <c r="C100" s="166"/>
      <c r="D100" s="167"/>
      <c r="E100" s="165"/>
      <c r="G100" s="16"/>
      <c r="H100" s="16"/>
      <c r="I100" s="16"/>
      <c r="J100" s="222"/>
      <c r="K100" s="16"/>
      <c r="Y100" s="130" t="s">
        <v>106</v>
      </c>
      <c r="Z100" s="193" t="s">
        <v>92</v>
      </c>
      <c r="AA100" s="193" t="s">
        <v>114</v>
      </c>
      <c r="AB100" s="194">
        <v>9541.2779999999984</v>
      </c>
    </row>
    <row r="101" spans="1:28">
      <c r="A101" s="164"/>
      <c r="B101" s="165"/>
      <c r="C101" s="166"/>
      <c r="D101" s="167"/>
      <c r="E101" s="165"/>
      <c r="G101" s="16"/>
      <c r="H101" s="16"/>
      <c r="I101" s="16"/>
      <c r="J101" s="222"/>
      <c r="K101" s="16"/>
      <c r="Y101" s="130" t="s">
        <v>106</v>
      </c>
      <c r="Z101" s="193" t="s">
        <v>38</v>
      </c>
      <c r="AA101" s="193" t="s">
        <v>109</v>
      </c>
      <c r="AB101" s="194">
        <v>49657.421999999991</v>
      </c>
    </row>
    <row r="102" spans="1:28">
      <c r="A102" s="164"/>
      <c r="B102" s="165"/>
      <c r="C102" s="166"/>
      <c r="D102" s="167"/>
      <c r="E102" s="165"/>
      <c r="G102" s="16"/>
      <c r="H102" s="16"/>
      <c r="I102" s="219"/>
      <c r="J102" s="222"/>
      <c r="K102" s="16"/>
      <c r="Y102" s="130" t="s">
        <v>106</v>
      </c>
      <c r="Z102" s="193" t="s">
        <v>92</v>
      </c>
      <c r="AA102" s="193" t="s">
        <v>114</v>
      </c>
      <c r="AB102" s="194">
        <v>8276.2369999999992</v>
      </c>
    </row>
    <row r="103" spans="1:28">
      <c r="A103" s="164"/>
      <c r="B103" s="165"/>
      <c r="C103" s="166"/>
      <c r="D103" s="167"/>
      <c r="E103" s="165"/>
      <c r="G103" s="16"/>
      <c r="H103" s="16"/>
      <c r="I103" s="219"/>
      <c r="J103" s="222"/>
      <c r="K103" s="16"/>
      <c r="Y103" s="130" t="s">
        <v>106</v>
      </c>
      <c r="Z103" s="193" t="s">
        <v>38</v>
      </c>
      <c r="AA103" s="193" t="s">
        <v>216</v>
      </c>
      <c r="AB103" s="194">
        <v>8276.2369999999992</v>
      </c>
    </row>
    <row r="104" spans="1:28">
      <c r="A104" s="164"/>
      <c r="B104" s="165"/>
      <c r="C104" s="166"/>
      <c r="D104" s="167"/>
      <c r="E104" s="165"/>
      <c r="G104" s="16"/>
      <c r="H104" s="16"/>
      <c r="I104" s="219"/>
      <c r="J104" s="222"/>
      <c r="K104" s="16"/>
      <c r="Y104" s="130" t="s">
        <v>106</v>
      </c>
      <c r="Z104" s="193" t="s">
        <v>38</v>
      </c>
      <c r="AA104" s="193" t="s">
        <v>113</v>
      </c>
      <c r="AB104" s="194">
        <v>15609.966</v>
      </c>
    </row>
    <row r="105" spans="1:28">
      <c r="A105" s="164"/>
      <c r="B105" s="165"/>
      <c r="C105" s="166"/>
      <c r="D105" s="167"/>
      <c r="E105" s="165"/>
      <c r="G105" s="16"/>
      <c r="H105" s="16"/>
      <c r="I105" s="219"/>
      <c r="J105" s="222"/>
      <c r="K105" s="16"/>
      <c r="Y105" s="130" t="s">
        <v>106</v>
      </c>
      <c r="Z105" s="193" t="s">
        <v>92</v>
      </c>
      <c r="AA105" s="193" t="s">
        <v>111</v>
      </c>
      <c r="AB105" s="194">
        <v>5203.3011867119994</v>
      </c>
    </row>
    <row r="106" spans="1:28">
      <c r="A106" s="164"/>
      <c r="B106" s="165"/>
      <c r="C106" s="166"/>
      <c r="D106" s="167"/>
      <c r="E106" s="165"/>
      <c r="G106" s="16"/>
      <c r="H106" s="16"/>
      <c r="I106" s="219"/>
      <c r="J106" s="222"/>
      <c r="K106" s="16"/>
      <c r="Y106" s="130" t="s">
        <v>106</v>
      </c>
      <c r="Z106" s="193" t="s">
        <v>92</v>
      </c>
      <c r="AA106" s="193" t="s">
        <v>111</v>
      </c>
      <c r="AB106" s="194">
        <v>5203.3011867119994</v>
      </c>
    </row>
    <row r="107" spans="1:28">
      <c r="A107" s="164"/>
      <c r="B107" s="165"/>
      <c r="C107" s="166"/>
      <c r="D107" s="167"/>
      <c r="E107" s="165"/>
      <c r="G107" s="16"/>
      <c r="H107" s="16"/>
      <c r="I107" s="219"/>
      <c r="J107" s="222"/>
      <c r="K107" s="16"/>
      <c r="Y107" s="130" t="s">
        <v>106</v>
      </c>
      <c r="Z107" s="193" t="s">
        <v>92</v>
      </c>
      <c r="AA107" s="193" t="s">
        <v>111</v>
      </c>
      <c r="AB107" s="194">
        <v>5203.3011867119994</v>
      </c>
    </row>
    <row r="108" spans="1:28">
      <c r="A108" s="164"/>
      <c r="B108" s="165"/>
      <c r="C108" s="166"/>
      <c r="D108" s="167"/>
      <c r="E108" s="165"/>
      <c r="G108" s="16"/>
      <c r="H108" s="16"/>
      <c r="I108" s="16"/>
      <c r="J108" s="222"/>
      <c r="K108" s="16"/>
      <c r="Y108" s="130" t="s">
        <v>106</v>
      </c>
      <c r="Z108" s="193" t="s">
        <v>38</v>
      </c>
      <c r="AA108" s="193" t="s">
        <v>113</v>
      </c>
      <c r="AB108" s="194">
        <v>47498.22</v>
      </c>
    </row>
    <row r="109" spans="1:28">
      <c r="A109" s="164"/>
      <c r="B109" s="165"/>
      <c r="C109" s="166"/>
      <c r="D109" s="167"/>
      <c r="E109" s="165"/>
      <c r="G109" s="16"/>
      <c r="H109" s="16"/>
      <c r="I109" s="219"/>
      <c r="J109" s="222"/>
      <c r="K109" s="16"/>
      <c r="Y109" s="130" t="s">
        <v>106</v>
      </c>
      <c r="Z109" s="193" t="s">
        <v>38</v>
      </c>
      <c r="AA109" s="193" t="s">
        <v>109</v>
      </c>
      <c r="AB109" s="194">
        <v>58436.19200000001</v>
      </c>
    </row>
    <row r="110" spans="1:28">
      <c r="A110" s="164"/>
      <c r="B110" s="165"/>
      <c r="C110" s="166"/>
      <c r="D110" s="167"/>
      <c r="E110" s="165"/>
      <c r="G110" s="16"/>
      <c r="H110" s="16"/>
      <c r="I110" s="219"/>
      <c r="J110" s="222"/>
      <c r="K110" s="16"/>
      <c r="Y110" s="130" t="s">
        <v>106</v>
      </c>
      <c r="Z110" s="193" t="s">
        <v>92</v>
      </c>
      <c r="AA110" s="193" t="s">
        <v>111</v>
      </c>
      <c r="AB110" s="194">
        <v>38164.511999999995</v>
      </c>
    </row>
    <row r="111" spans="1:28">
      <c r="A111" s="164"/>
      <c r="B111" s="165"/>
      <c r="C111" s="166"/>
      <c r="D111" s="167"/>
      <c r="E111" s="165"/>
      <c r="G111" s="16"/>
      <c r="H111" s="16"/>
      <c r="I111" s="219"/>
      <c r="J111" s="222"/>
      <c r="K111" s="16"/>
      <c r="Y111" s="130" t="s">
        <v>106</v>
      </c>
      <c r="Z111" s="193" t="s">
        <v>92</v>
      </c>
      <c r="AA111" s="193" t="s">
        <v>111</v>
      </c>
      <c r="AB111" s="194">
        <v>32712.308999999997</v>
      </c>
    </row>
    <row r="112" spans="1:28">
      <c r="A112" s="164"/>
      <c r="B112" s="165"/>
      <c r="C112" s="166"/>
      <c r="D112" s="167"/>
      <c r="E112" s="165"/>
      <c r="G112" s="16"/>
      <c r="H112" s="16"/>
      <c r="I112" s="219"/>
      <c r="J112" s="222"/>
      <c r="K112" s="16"/>
      <c r="Y112" s="130" t="s">
        <v>106</v>
      </c>
      <c r="Z112" s="193" t="s">
        <v>38</v>
      </c>
      <c r="AA112" s="193" t="s">
        <v>216</v>
      </c>
      <c r="AB112" s="194">
        <v>5452.0514999999996</v>
      </c>
    </row>
    <row r="113" spans="1:28">
      <c r="A113" s="164"/>
      <c r="B113" s="165"/>
      <c r="C113" s="166"/>
      <c r="D113" s="167"/>
      <c r="E113" s="165"/>
      <c r="G113" s="16"/>
      <c r="H113" s="16"/>
      <c r="I113" s="219"/>
      <c r="J113" s="222"/>
      <c r="K113" s="16"/>
      <c r="Y113" s="130" t="s">
        <v>106</v>
      </c>
      <c r="Z113" s="193" t="s">
        <v>92</v>
      </c>
      <c r="AA113" s="193" t="s">
        <v>114</v>
      </c>
      <c r="AB113" s="194">
        <v>5452.0514999999996</v>
      </c>
    </row>
    <row r="114" spans="1:28">
      <c r="A114" s="164"/>
      <c r="B114" s="165"/>
      <c r="C114" s="166"/>
      <c r="D114" s="167"/>
      <c r="E114" s="165"/>
      <c r="G114" s="16"/>
      <c r="H114" s="16"/>
      <c r="I114" s="219"/>
      <c r="J114" s="222"/>
      <c r="K114" s="16"/>
      <c r="Y114" s="130" t="s">
        <v>106</v>
      </c>
      <c r="Z114" s="193" t="s">
        <v>38</v>
      </c>
      <c r="AA114" s="193" t="s">
        <v>113</v>
      </c>
      <c r="AB114" s="194">
        <v>57235.288</v>
      </c>
    </row>
    <row r="115" spans="1:28">
      <c r="A115" s="164"/>
      <c r="B115" s="165"/>
      <c r="C115" s="166"/>
      <c r="D115" s="167"/>
      <c r="E115" s="165"/>
      <c r="G115" s="16"/>
      <c r="H115" s="16"/>
      <c r="I115" s="219"/>
      <c r="J115" s="222"/>
      <c r="K115" s="16"/>
      <c r="Y115" s="130" t="s">
        <v>106</v>
      </c>
      <c r="Z115" s="193" t="s">
        <v>92</v>
      </c>
      <c r="AA115" s="193" t="s">
        <v>109</v>
      </c>
      <c r="AB115" s="194">
        <v>54244.32</v>
      </c>
    </row>
    <row r="116" spans="1:28">
      <c r="A116" s="164"/>
      <c r="B116" s="165"/>
      <c r="C116" s="166"/>
      <c r="D116" s="167"/>
      <c r="E116" s="165"/>
      <c r="G116" s="16"/>
      <c r="H116" s="16"/>
      <c r="I116" s="219"/>
      <c r="J116" s="222"/>
      <c r="K116" s="16"/>
      <c r="Y116" s="130" t="s">
        <v>106</v>
      </c>
      <c r="Z116" s="193" t="s">
        <v>92</v>
      </c>
      <c r="AA116" s="193" t="s">
        <v>112</v>
      </c>
      <c r="AB116" s="194">
        <v>54952.695999999996</v>
      </c>
    </row>
    <row r="117" spans="1:28">
      <c r="A117" s="164"/>
      <c r="B117" s="165"/>
      <c r="C117" s="166"/>
      <c r="D117" s="167"/>
      <c r="E117" s="165"/>
      <c r="G117" s="16"/>
      <c r="H117" s="16"/>
      <c r="I117" s="219"/>
      <c r="J117" s="222"/>
      <c r="K117" s="16"/>
      <c r="Y117" s="130" t="s">
        <v>106</v>
      </c>
      <c r="Z117" s="193" t="s">
        <v>38</v>
      </c>
      <c r="AA117" s="193" t="s">
        <v>113</v>
      </c>
      <c r="AB117" s="194">
        <v>56317.024000000005</v>
      </c>
    </row>
    <row r="118" spans="1:28">
      <c r="A118" s="164"/>
      <c r="B118" s="165"/>
      <c r="C118" s="166"/>
      <c r="D118" s="167"/>
      <c r="E118" s="165"/>
      <c r="G118" s="16"/>
      <c r="H118" s="16"/>
      <c r="I118" s="219"/>
      <c r="J118" s="222"/>
      <c r="K118" s="16"/>
      <c r="Y118" s="131" t="s">
        <v>222</v>
      </c>
      <c r="Z118" s="193" t="s">
        <v>38</v>
      </c>
      <c r="AA118" s="193" t="s">
        <v>109</v>
      </c>
      <c r="AB118" s="194">
        <v>68690.899999999994</v>
      </c>
    </row>
    <row r="119" spans="1:28">
      <c r="A119" s="164"/>
      <c r="B119" s="165"/>
      <c r="C119" s="166"/>
      <c r="D119" s="167"/>
      <c r="E119" s="165"/>
      <c r="G119" s="16"/>
      <c r="H119" s="16"/>
      <c r="I119" s="219"/>
      <c r="J119" s="222"/>
      <c r="K119" s="16"/>
      <c r="Y119" s="131" t="s">
        <v>222</v>
      </c>
      <c r="Z119" s="193" t="s">
        <v>92</v>
      </c>
      <c r="AA119" s="193" t="s">
        <v>216</v>
      </c>
      <c r="AB119" s="194">
        <v>10000</v>
      </c>
    </row>
    <row r="120" spans="1:28">
      <c r="A120" s="164"/>
      <c r="B120" s="165"/>
      <c r="C120" s="166"/>
      <c r="D120" s="167"/>
      <c r="E120" s="165"/>
      <c r="G120" s="16"/>
      <c r="H120" s="16"/>
      <c r="I120" s="219"/>
      <c r="J120" s="222"/>
      <c r="K120" s="16"/>
      <c r="Y120" s="131" t="s">
        <v>222</v>
      </c>
      <c r="Z120" s="193" t="s">
        <v>92</v>
      </c>
      <c r="AA120" s="193" t="s">
        <v>109</v>
      </c>
      <c r="AB120" s="194">
        <v>32408.06</v>
      </c>
    </row>
    <row r="121" spans="1:28">
      <c r="A121" s="164"/>
      <c r="B121" s="165"/>
      <c r="C121" s="166"/>
      <c r="D121" s="167"/>
      <c r="E121" s="165"/>
      <c r="G121" s="16"/>
      <c r="H121" s="16"/>
      <c r="I121" s="219"/>
      <c r="J121" s="222"/>
      <c r="K121" s="16"/>
      <c r="Y121" s="131" t="s">
        <v>222</v>
      </c>
      <c r="Z121" s="193" t="s">
        <v>38</v>
      </c>
      <c r="AA121" s="193" t="s">
        <v>110</v>
      </c>
      <c r="AB121" s="194">
        <v>32408.06</v>
      </c>
    </row>
    <row r="122" spans="1:28">
      <c r="A122" s="164"/>
      <c r="B122" s="165"/>
      <c r="C122" s="166"/>
      <c r="D122" s="167"/>
      <c r="E122" s="165"/>
      <c r="G122" s="16"/>
      <c r="H122" s="16"/>
      <c r="I122" s="219"/>
      <c r="J122" s="222"/>
      <c r="K122" s="16"/>
      <c r="Y122" s="131" t="s">
        <v>222</v>
      </c>
      <c r="Z122" s="193" t="s">
        <v>92</v>
      </c>
      <c r="AA122" s="193" t="s">
        <v>109</v>
      </c>
      <c r="AB122" s="194">
        <v>99947.47</v>
      </c>
    </row>
    <row r="123" spans="1:28">
      <c r="A123" s="164"/>
      <c r="B123" s="165"/>
      <c r="C123" s="166"/>
      <c r="D123" s="167"/>
      <c r="E123" s="165"/>
      <c r="G123" s="16"/>
      <c r="H123" s="16"/>
      <c r="I123" s="219"/>
      <c r="J123" s="222"/>
      <c r="K123" s="16"/>
      <c r="Y123" s="131" t="s">
        <v>222</v>
      </c>
      <c r="Z123" s="193" t="s">
        <v>38</v>
      </c>
      <c r="AA123" s="193" t="s">
        <v>109</v>
      </c>
      <c r="AB123" s="194">
        <v>26000</v>
      </c>
    </row>
    <row r="124" spans="1:28">
      <c r="A124" s="164"/>
      <c r="B124" s="165"/>
      <c r="C124" s="166"/>
      <c r="D124" s="167"/>
      <c r="E124" s="165"/>
      <c r="G124" s="16"/>
      <c r="H124" s="16"/>
      <c r="I124" s="219"/>
      <c r="J124" s="222"/>
      <c r="K124" s="16"/>
      <c r="Y124" s="131" t="s">
        <v>222</v>
      </c>
      <c r="Z124" s="193" t="s">
        <v>92</v>
      </c>
      <c r="AA124" s="193" t="s">
        <v>109</v>
      </c>
      <c r="AB124" s="194">
        <v>63520.78</v>
      </c>
    </row>
    <row r="125" spans="1:28">
      <c r="A125" s="164"/>
      <c r="B125" s="165"/>
      <c r="C125" s="166"/>
      <c r="D125" s="167"/>
      <c r="E125" s="165"/>
      <c r="G125" s="16"/>
      <c r="H125" s="16"/>
      <c r="I125" s="219"/>
      <c r="J125" s="222"/>
      <c r="K125" s="16"/>
      <c r="Y125" s="131" t="s">
        <v>222</v>
      </c>
      <c r="Z125" s="193" t="s">
        <v>38</v>
      </c>
      <c r="AA125" s="193" t="s">
        <v>109</v>
      </c>
      <c r="AB125" s="194">
        <v>35000</v>
      </c>
    </row>
    <row r="126" spans="1:28">
      <c r="A126" s="164"/>
      <c r="B126" s="165"/>
      <c r="C126" s="166"/>
      <c r="D126" s="167"/>
      <c r="E126" s="165"/>
      <c r="G126" s="16"/>
      <c r="H126" s="16"/>
      <c r="I126" s="219"/>
      <c r="J126" s="222"/>
      <c r="K126" s="16"/>
      <c r="Y126" s="131" t="s">
        <v>222</v>
      </c>
      <c r="Z126" s="193" t="s">
        <v>92</v>
      </c>
      <c r="AA126" s="193" t="s">
        <v>109</v>
      </c>
      <c r="AB126" s="194">
        <v>35000</v>
      </c>
    </row>
    <row r="127" spans="1:28">
      <c r="A127" s="164"/>
      <c r="B127" s="165"/>
      <c r="C127" s="166"/>
      <c r="D127" s="167"/>
      <c r="E127" s="165"/>
      <c r="G127" s="16"/>
      <c r="H127" s="16"/>
      <c r="I127" s="219"/>
      <c r="J127" s="222"/>
      <c r="K127" s="16"/>
      <c r="Y127" s="131" t="s">
        <v>222</v>
      </c>
      <c r="Z127" s="193" t="s">
        <v>92</v>
      </c>
      <c r="AA127" s="193" t="s">
        <v>109</v>
      </c>
      <c r="AB127" s="194">
        <v>31362.74</v>
      </c>
    </row>
    <row r="128" spans="1:28">
      <c r="A128" s="164"/>
      <c r="B128" s="165"/>
      <c r="C128" s="166"/>
      <c r="D128" s="167"/>
      <c r="E128" s="165"/>
      <c r="G128" s="16"/>
      <c r="H128" s="16"/>
      <c r="I128" s="16"/>
      <c r="J128" s="222"/>
      <c r="K128" s="16"/>
      <c r="Y128" s="131" t="s">
        <v>222</v>
      </c>
      <c r="Z128" s="193" t="s">
        <v>38</v>
      </c>
      <c r="AA128" s="193" t="s">
        <v>109</v>
      </c>
      <c r="AB128" s="194">
        <v>66985.5</v>
      </c>
    </row>
    <row r="129" spans="1:28">
      <c r="A129" s="164"/>
      <c r="B129" s="165"/>
      <c r="C129" s="166"/>
      <c r="D129" s="167"/>
      <c r="E129" s="165"/>
      <c r="G129" s="16"/>
      <c r="H129" s="16"/>
      <c r="I129" s="16"/>
      <c r="J129" s="222"/>
      <c r="K129" s="16"/>
      <c r="Y129" s="131" t="s">
        <v>222</v>
      </c>
      <c r="Z129" s="193" t="s">
        <v>38</v>
      </c>
      <c r="AA129" s="193" t="s">
        <v>109</v>
      </c>
      <c r="AB129" s="194">
        <v>45311.95</v>
      </c>
    </row>
    <row r="130" spans="1:28">
      <c r="A130" s="164"/>
      <c r="B130" s="165"/>
      <c r="C130" s="166"/>
      <c r="D130" s="167"/>
      <c r="E130" s="165"/>
      <c r="G130" s="16"/>
      <c r="H130" s="16"/>
      <c r="I130" s="16"/>
      <c r="J130" s="222"/>
      <c r="K130" s="16"/>
      <c r="Y130" s="131" t="s">
        <v>222</v>
      </c>
      <c r="Z130" s="193" t="s">
        <v>38</v>
      </c>
      <c r="AA130" s="193" t="s">
        <v>109</v>
      </c>
      <c r="AB130" s="194">
        <v>35000</v>
      </c>
    </row>
    <row r="131" spans="1:28">
      <c r="A131" s="164"/>
      <c r="B131" s="165"/>
      <c r="C131" s="166"/>
      <c r="D131" s="167"/>
      <c r="E131" s="165"/>
      <c r="G131" s="16"/>
      <c r="H131" s="16"/>
      <c r="I131" s="16"/>
      <c r="J131" s="222"/>
      <c r="K131" s="16"/>
      <c r="Y131" s="131" t="s">
        <v>222</v>
      </c>
      <c r="Z131" s="193" t="s">
        <v>38</v>
      </c>
      <c r="AA131" s="193" t="s">
        <v>109</v>
      </c>
      <c r="AB131" s="194">
        <v>30000</v>
      </c>
    </row>
    <row r="132" spans="1:28">
      <c r="A132" s="164"/>
      <c r="B132" s="165"/>
      <c r="C132" s="166"/>
      <c r="D132" s="167"/>
      <c r="E132" s="165"/>
      <c r="G132" s="16"/>
      <c r="H132" s="16"/>
      <c r="I132" s="16"/>
      <c r="J132" s="222"/>
      <c r="K132" s="16"/>
      <c r="Y132" s="131" t="s">
        <v>222</v>
      </c>
      <c r="Z132" s="193" t="s">
        <v>38</v>
      </c>
      <c r="AA132" s="193" t="s">
        <v>109</v>
      </c>
      <c r="AB132" s="194">
        <v>35000</v>
      </c>
    </row>
    <row r="133" spans="1:28">
      <c r="A133" s="164"/>
      <c r="B133" s="165"/>
      <c r="C133" s="166"/>
      <c r="D133" s="167"/>
      <c r="E133" s="165"/>
      <c r="G133" s="16"/>
      <c r="H133" s="16"/>
      <c r="I133" s="16"/>
      <c r="J133" s="222"/>
      <c r="K133" s="16"/>
      <c r="Y133" s="131" t="s">
        <v>222</v>
      </c>
      <c r="Z133" s="193" t="s">
        <v>38</v>
      </c>
      <c r="AA133" s="193" t="s">
        <v>109</v>
      </c>
      <c r="AB133" s="194">
        <v>35000</v>
      </c>
    </row>
    <row r="134" spans="1:28">
      <c r="A134" s="164"/>
      <c r="B134" s="165"/>
      <c r="C134" s="166"/>
      <c r="D134" s="167"/>
      <c r="E134" s="165"/>
      <c r="G134" s="16"/>
      <c r="H134" s="16"/>
      <c r="I134" s="16"/>
      <c r="J134" s="222"/>
      <c r="K134" s="16"/>
      <c r="Y134" s="131" t="s">
        <v>222</v>
      </c>
      <c r="Z134" s="193" t="s">
        <v>92</v>
      </c>
      <c r="AA134" s="193" t="s">
        <v>109</v>
      </c>
      <c r="AB134" s="194">
        <v>26000</v>
      </c>
    </row>
    <row r="135" spans="1:28">
      <c r="A135" s="164"/>
      <c r="B135" s="165"/>
      <c r="C135" s="166"/>
      <c r="D135" s="167"/>
      <c r="E135" s="165"/>
      <c r="G135" s="16"/>
      <c r="H135" s="16"/>
      <c r="I135" s="16"/>
      <c r="J135" s="222"/>
      <c r="K135" s="16"/>
      <c r="Y135" s="131" t="s">
        <v>222</v>
      </c>
      <c r="Z135" s="193" t="s">
        <v>92</v>
      </c>
      <c r="AA135" s="193" t="s">
        <v>112</v>
      </c>
      <c r="AB135" s="194">
        <v>37360.074000000001</v>
      </c>
    </row>
    <row r="136" spans="1:28">
      <c r="A136" s="164"/>
      <c r="B136" s="165"/>
      <c r="C136" s="166"/>
      <c r="D136" s="167"/>
      <c r="E136" s="165"/>
      <c r="G136" s="16"/>
      <c r="H136" s="16"/>
      <c r="I136" s="219"/>
      <c r="J136" s="222"/>
      <c r="K136" s="16"/>
      <c r="Y136" s="131" t="s">
        <v>222</v>
      </c>
      <c r="Z136" s="193" t="s">
        <v>38</v>
      </c>
      <c r="AA136" s="193" t="s">
        <v>113</v>
      </c>
      <c r="AB136" s="194">
        <v>39669.845999999998</v>
      </c>
    </row>
    <row r="137" spans="1:28">
      <c r="A137" s="164"/>
      <c r="B137" s="165"/>
      <c r="C137" s="166"/>
      <c r="D137" s="167"/>
      <c r="E137" s="165"/>
      <c r="G137" s="16"/>
      <c r="H137" s="16"/>
      <c r="I137" s="219"/>
      <c r="J137" s="222"/>
      <c r="K137" s="16"/>
      <c r="Y137" s="131" t="s">
        <v>222</v>
      </c>
      <c r="Z137" s="193" t="s">
        <v>38</v>
      </c>
      <c r="AA137" s="193" t="s">
        <v>113</v>
      </c>
      <c r="AB137" s="194">
        <v>44525.263999999996</v>
      </c>
    </row>
    <row r="138" spans="1:28">
      <c r="A138" s="164"/>
      <c r="B138" s="165"/>
      <c r="C138" s="166"/>
      <c r="D138" s="167"/>
      <c r="E138" s="165"/>
      <c r="G138" s="16"/>
      <c r="H138" s="16"/>
      <c r="I138" s="219"/>
      <c r="J138" s="222"/>
      <c r="K138" s="16"/>
      <c r="Y138" s="131" t="s">
        <v>222</v>
      </c>
      <c r="Z138" s="193" t="s">
        <v>92</v>
      </c>
      <c r="AA138" s="193" t="s">
        <v>109</v>
      </c>
      <c r="AB138" s="194">
        <v>28512.38</v>
      </c>
    </row>
    <row r="139" spans="1:28">
      <c r="A139" s="164"/>
      <c r="B139" s="165"/>
      <c r="C139" s="166"/>
      <c r="D139" s="167"/>
      <c r="E139" s="165"/>
      <c r="G139" s="16"/>
      <c r="H139" s="16"/>
      <c r="I139" s="219"/>
      <c r="J139" s="222"/>
      <c r="K139" s="16"/>
      <c r="Y139" s="131" t="s">
        <v>222</v>
      </c>
      <c r="Z139" s="193" t="s">
        <v>92</v>
      </c>
      <c r="AA139" s="193" t="s">
        <v>111</v>
      </c>
      <c r="AB139" s="194">
        <v>28512.38</v>
      </c>
    </row>
    <row r="140" spans="1:28">
      <c r="A140" s="164"/>
      <c r="B140" s="165"/>
      <c r="C140" s="166"/>
      <c r="D140" s="167"/>
      <c r="E140" s="165"/>
      <c r="G140" s="16"/>
      <c r="H140" s="16"/>
      <c r="I140" s="16"/>
      <c r="J140" s="222"/>
      <c r="K140" s="16"/>
      <c r="Y140" s="131" t="s">
        <v>222</v>
      </c>
      <c r="Z140" s="193" t="s">
        <v>38</v>
      </c>
      <c r="AA140" s="193" t="s">
        <v>113</v>
      </c>
      <c r="AB140" s="194">
        <v>44147.277999999998</v>
      </c>
    </row>
    <row r="141" spans="1:28">
      <c r="A141" s="164"/>
      <c r="B141" s="165"/>
      <c r="C141" s="166"/>
      <c r="D141" s="167"/>
      <c r="E141" s="165"/>
      <c r="G141" s="16"/>
      <c r="H141" s="16"/>
      <c r="I141" s="219"/>
      <c r="J141" s="222"/>
      <c r="K141" s="16"/>
      <c r="Y141" s="131" t="s">
        <v>222</v>
      </c>
      <c r="Z141" s="193" t="s">
        <v>92</v>
      </c>
      <c r="AA141" s="193" t="s">
        <v>111</v>
      </c>
      <c r="AB141" s="194">
        <v>45719.043999999994</v>
      </c>
    </row>
    <row r="142" spans="1:28">
      <c r="A142" s="164"/>
      <c r="B142" s="165"/>
      <c r="C142" s="166"/>
      <c r="D142" s="167"/>
      <c r="E142" s="165"/>
      <c r="G142" s="16"/>
      <c r="H142" s="16"/>
      <c r="I142" s="219"/>
      <c r="J142" s="222"/>
      <c r="K142" s="16"/>
      <c r="Y142" s="131" t="s">
        <v>222</v>
      </c>
      <c r="Z142" s="193" t="s">
        <v>92</v>
      </c>
      <c r="AA142" s="193" t="s">
        <v>110</v>
      </c>
      <c r="AB142" s="194">
        <v>55171.336000000003</v>
      </c>
    </row>
    <row r="143" spans="1:28">
      <c r="A143" s="164"/>
      <c r="B143" s="165"/>
      <c r="C143" s="166"/>
      <c r="D143" s="167"/>
      <c r="E143" s="165"/>
      <c r="G143" s="16"/>
      <c r="H143" s="16"/>
      <c r="I143" s="219"/>
      <c r="J143" s="222"/>
      <c r="K143" s="16"/>
      <c r="Y143" s="131" t="s">
        <v>222</v>
      </c>
      <c r="Z143" s="193" t="s">
        <v>92</v>
      </c>
      <c r="AA143" s="193" t="s">
        <v>114</v>
      </c>
      <c r="AB143" s="194">
        <v>9543.6270000000004</v>
      </c>
    </row>
    <row r="144" spans="1:28">
      <c r="A144" s="164"/>
      <c r="B144" s="165"/>
      <c r="C144" s="166"/>
      <c r="D144" s="167"/>
      <c r="E144" s="165"/>
      <c r="G144" s="16"/>
      <c r="H144" s="16"/>
      <c r="I144" s="219"/>
      <c r="J144" s="222"/>
      <c r="K144" s="16"/>
      <c r="Y144" s="131" t="s">
        <v>222</v>
      </c>
      <c r="Z144" s="193" t="s">
        <v>92</v>
      </c>
      <c r="AA144" s="193" t="s">
        <v>111</v>
      </c>
      <c r="AB144" s="194">
        <v>28630.881000000001</v>
      </c>
    </row>
    <row r="145" spans="1:28">
      <c r="A145" s="164"/>
      <c r="B145" s="165"/>
      <c r="C145" s="166"/>
      <c r="D145" s="167"/>
      <c r="E145" s="165"/>
      <c r="Y145" s="131" t="s">
        <v>222</v>
      </c>
      <c r="Z145" s="193" t="s">
        <v>92</v>
      </c>
      <c r="AA145" s="193" t="s">
        <v>112</v>
      </c>
      <c r="AB145" s="194">
        <v>59670.671999999999</v>
      </c>
    </row>
    <row r="146" spans="1:28">
      <c r="A146" s="164"/>
      <c r="B146" s="165"/>
      <c r="C146" s="166"/>
      <c r="D146" s="167"/>
      <c r="E146" s="165"/>
      <c r="Y146" s="131" t="s">
        <v>222</v>
      </c>
      <c r="Z146" s="193" t="s">
        <v>92</v>
      </c>
      <c r="AA146" s="193" t="s">
        <v>109</v>
      </c>
      <c r="AB146" s="194">
        <v>15609.966</v>
      </c>
    </row>
    <row r="147" spans="1:28">
      <c r="A147" s="164"/>
      <c r="B147" s="165"/>
      <c r="C147" s="166"/>
      <c r="D147" s="167"/>
      <c r="E147" s="165"/>
      <c r="Y147" s="131" t="s">
        <v>222</v>
      </c>
      <c r="Z147" s="193" t="s">
        <v>38</v>
      </c>
      <c r="AA147" s="193" t="s">
        <v>110</v>
      </c>
      <c r="AB147" s="194">
        <v>15610.266</v>
      </c>
    </row>
    <row r="148" spans="1:28">
      <c r="A148" s="164"/>
      <c r="B148" s="165"/>
      <c r="C148" s="166"/>
      <c r="D148" s="167"/>
      <c r="E148" s="165"/>
      <c r="Y148" s="131" t="s">
        <v>222</v>
      </c>
      <c r="Z148" s="193" t="s">
        <v>38</v>
      </c>
      <c r="AA148" s="193" t="s">
        <v>109</v>
      </c>
      <c r="AB148" s="194">
        <v>28827.536</v>
      </c>
    </row>
    <row r="149" spans="1:28">
      <c r="A149" s="164"/>
      <c r="B149" s="165"/>
      <c r="C149" s="166"/>
      <c r="D149" s="167"/>
      <c r="E149" s="165"/>
      <c r="Y149" s="131" t="s">
        <v>222</v>
      </c>
      <c r="Z149" s="193" t="s">
        <v>38</v>
      </c>
      <c r="AA149" s="193" t="s">
        <v>110</v>
      </c>
      <c r="AB149" s="194">
        <v>28827.936000000002</v>
      </c>
    </row>
    <row r="150" spans="1:28">
      <c r="A150" s="164"/>
      <c r="B150" s="165"/>
      <c r="C150" s="166"/>
      <c r="D150" s="167"/>
      <c r="E150" s="165"/>
      <c r="Y150" s="131" t="s">
        <v>222</v>
      </c>
      <c r="Z150" s="193" t="s">
        <v>92</v>
      </c>
      <c r="AA150" s="193" t="s">
        <v>111</v>
      </c>
      <c r="AB150" s="194">
        <v>53022.353999999999</v>
      </c>
    </row>
    <row r="151" spans="1:28">
      <c r="A151" s="164"/>
      <c r="B151" s="165"/>
      <c r="C151" s="166"/>
      <c r="D151" s="167"/>
      <c r="E151" s="165"/>
      <c r="Y151" s="131" t="s">
        <v>222</v>
      </c>
      <c r="Z151" s="193" t="s">
        <v>38</v>
      </c>
      <c r="AA151" s="193" t="s">
        <v>113</v>
      </c>
      <c r="AB151" s="194">
        <v>18293.679</v>
      </c>
    </row>
    <row r="152" spans="1:28">
      <c r="A152" s="164"/>
      <c r="B152" s="165"/>
      <c r="C152" s="166"/>
      <c r="D152" s="167"/>
      <c r="E152" s="165"/>
      <c r="Y152" s="131" t="s">
        <v>222</v>
      </c>
      <c r="Z152" s="193" t="s">
        <v>38</v>
      </c>
      <c r="AA152" s="193" t="s">
        <v>110</v>
      </c>
      <c r="AB152" s="194">
        <v>18293.679</v>
      </c>
    </row>
    <row r="153" spans="1:28">
      <c r="A153" s="164"/>
      <c r="B153" s="165"/>
      <c r="C153" s="166"/>
      <c r="D153" s="167"/>
      <c r="E153" s="165"/>
      <c r="Y153" s="131" t="s">
        <v>222</v>
      </c>
      <c r="Z153" s="193" t="s">
        <v>38</v>
      </c>
      <c r="AA153" s="193" t="s">
        <v>113</v>
      </c>
      <c r="AB153" s="194">
        <v>39689.519999999997</v>
      </c>
    </row>
    <row r="154" spans="1:28">
      <c r="A154" s="164"/>
      <c r="B154" s="165"/>
      <c r="C154" s="166"/>
      <c r="D154" s="167"/>
      <c r="E154" s="165"/>
      <c r="Y154" s="131" t="s">
        <v>222</v>
      </c>
      <c r="Z154" s="193" t="s">
        <v>38</v>
      </c>
      <c r="AA154" s="193" t="s">
        <v>113</v>
      </c>
      <c r="AB154" s="194">
        <v>46590.830999999998</v>
      </c>
    </row>
    <row r="155" spans="1:28">
      <c r="A155" s="164"/>
      <c r="B155" s="165"/>
      <c r="C155" s="166"/>
      <c r="D155" s="167"/>
      <c r="E155" s="165"/>
      <c r="Y155" s="131" t="s">
        <v>222</v>
      </c>
      <c r="Z155" s="193" t="s">
        <v>38</v>
      </c>
      <c r="AA155" s="193" t="s">
        <v>109</v>
      </c>
      <c r="AB155" s="194">
        <v>29442.792000000001</v>
      </c>
    </row>
    <row r="156" spans="1:28">
      <c r="A156" s="164"/>
      <c r="B156" s="165"/>
      <c r="C156" s="166"/>
      <c r="D156" s="167"/>
      <c r="E156" s="165"/>
      <c r="Y156" s="131" t="s">
        <v>222</v>
      </c>
      <c r="Z156" s="193" t="s">
        <v>38</v>
      </c>
      <c r="AA156" s="193" t="s">
        <v>110</v>
      </c>
      <c r="AB156" s="194">
        <v>29442.792000000001</v>
      </c>
    </row>
    <row r="157" spans="1:28">
      <c r="A157" s="164"/>
      <c r="B157" s="165"/>
      <c r="C157" s="166"/>
      <c r="D157" s="167"/>
      <c r="E157" s="165"/>
      <c r="Y157" s="131" t="s">
        <v>222</v>
      </c>
      <c r="Z157" s="193" t="s">
        <v>92</v>
      </c>
      <c r="AA157" s="193" t="s">
        <v>112</v>
      </c>
      <c r="AB157" s="194">
        <v>19593.876</v>
      </c>
    </row>
    <row r="158" spans="1:28">
      <c r="A158" s="164"/>
      <c r="B158" s="165"/>
      <c r="C158" s="166"/>
      <c r="D158" s="167"/>
      <c r="E158" s="165"/>
      <c r="Y158" s="131" t="s">
        <v>222</v>
      </c>
      <c r="Z158" s="193" t="s">
        <v>92</v>
      </c>
      <c r="AA158" s="193" t="s">
        <v>111</v>
      </c>
      <c r="AB158" s="194">
        <v>6531.2658748319991</v>
      </c>
    </row>
    <row r="159" spans="1:28">
      <c r="A159" s="164"/>
      <c r="B159" s="165"/>
      <c r="C159" s="166"/>
      <c r="D159" s="167"/>
      <c r="E159" s="165"/>
      <c r="Y159" s="131" t="s">
        <v>222</v>
      </c>
      <c r="Z159" s="193" t="s">
        <v>92</v>
      </c>
      <c r="AA159" s="193" t="s">
        <v>111</v>
      </c>
      <c r="AB159" s="194">
        <v>6531.2658748319991</v>
      </c>
    </row>
    <row r="160" spans="1:28">
      <c r="A160" s="164"/>
      <c r="B160" s="165"/>
      <c r="C160" s="166"/>
      <c r="D160" s="167"/>
      <c r="E160" s="165"/>
      <c r="Y160" s="131" t="s">
        <v>222</v>
      </c>
      <c r="Z160" s="193" t="s">
        <v>92</v>
      </c>
      <c r="AA160" s="193" t="s">
        <v>110</v>
      </c>
      <c r="AB160" s="194">
        <v>6531.2658748319991</v>
      </c>
    </row>
    <row r="161" spans="1:28">
      <c r="A161" s="164"/>
      <c r="B161" s="165"/>
      <c r="C161" s="166"/>
      <c r="D161" s="167"/>
      <c r="E161" s="165"/>
      <c r="Y161" s="331"/>
      <c r="Z161" s="332"/>
      <c r="AA161" s="333"/>
      <c r="AB161" s="334">
        <f>SUBTOTAL(109,Tabla2[Monto RD$])</f>
        <v>5561278.9331426872</v>
      </c>
    </row>
    <row r="162" spans="1:28">
      <c r="A162" s="164"/>
      <c r="B162" s="165"/>
      <c r="C162" s="166"/>
      <c r="D162" s="167"/>
      <c r="E162" s="165"/>
    </row>
    <row r="163" spans="1:28">
      <c r="A163" s="164"/>
      <c r="B163" s="165"/>
      <c r="C163" s="166"/>
      <c r="D163" s="167"/>
      <c r="E163" s="165"/>
    </row>
    <row r="164" spans="1:28">
      <c r="A164" s="164"/>
      <c r="B164" s="165"/>
      <c r="C164" s="166"/>
      <c r="D164" s="167"/>
      <c r="E164" s="165"/>
    </row>
    <row r="165" spans="1:28">
      <c r="A165" s="164"/>
      <c r="B165" s="165"/>
      <c r="C165" s="166"/>
      <c r="D165" s="167"/>
      <c r="E165" s="165"/>
    </row>
    <row r="166" spans="1:28">
      <c r="A166" s="164"/>
      <c r="B166" s="165"/>
      <c r="C166" s="166"/>
      <c r="D166" s="167"/>
      <c r="E166" s="165"/>
    </row>
    <row r="167" spans="1:28">
      <c r="A167" s="164"/>
      <c r="B167" s="165"/>
      <c r="C167" s="166"/>
      <c r="D167" s="167"/>
      <c r="E167" s="165"/>
    </row>
    <row r="168" spans="1:28">
      <c r="A168" s="164"/>
      <c r="B168" s="165"/>
      <c r="C168" s="166"/>
      <c r="D168" s="167"/>
      <c r="E168" s="165"/>
    </row>
    <row r="169" spans="1:28">
      <c r="A169" s="164"/>
      <c r="B169" s="165"/>
      <c r="C169" s="166"/>
      <c r="D169" s="167"/>
      <c r="E169" s="165"/>
    </row>
    <row r="170" spans="1:28">
      <c r="A170" s="164"/>
      <c r="B170" s="165"/>
      <c r="C170" s="166"/>
      <c r="D170" s="167"/>
      <c r="E170" s="165"/>
    </row>
    <row r="171" spans="1:28">
      <c r="A171" s="164"/>
      <c r="B171" s="165"/>
      <c r="C171" s="166"/>
      <c r="D171" s="167"/>
      <c r="E171" s="165"/>
    </row>
    <row r="172" spans="1:28">
      <c r="A172" s="164"/>
      <c r="B172" s="165"/>
      <c r="C172" s="166"/>
      <c r="D172" s="167"/>
      <c r="E172" s="165"/>
    </row>
    <row r="173" spans="1:28">
      <c r="A173" s="164"/>
      <c r="B173" s="165"/>
      <c r="C173" s="166"/>
      <c r="D173" s="167"/>
      <c r="E173" s="165"/>
    </row>
    <row r="174" spans="1:28">
      <c r="A174" s="164"/>
      <c r="B174" s="165"/>
      <c r="C174" s="166"/>
      <c r="D174" s="167"/>
      <c r="E174" s="165"/>
    </row>
    <row r="175" spans="1:28">
      <c r="A175" s="164"/>
      <c r="B175" s="165"/>
      <c r="C175" s="166"/>
      <c r="D175" s="167"/>
      <c r="E175" s="165"/>
    </row>
    <row r="176" spans="1:28">
      <c r="A176" s="164"/>
      <c r="B176" s="165"/>
      <c r="C176" s="166"/>
      <c r="D176" s="167"/>
      <c r="E176" s="165"/>
    </row>
    <row r="177" spans="1:5">
      <c r="A177" s="164"/>
      <c r="B177" s="165"/>
      <c r="C177" s="166"/>
      <c r="D177" s="167"/>
      <c r="E177" s="165"/>
    </row>
    <row r="178" spans="1:5">
      <c r="A178" s="164"/>
      <c r="B178" s="165"/>
      <c r="C178" s="166"/>
      <c r="D178" s="167"/>
      <c r="E178" s="165"/>
    </row>
    <row r="179" spans="1:5">
      <c r="A179" s="164"/>
      <c r="B179" s="165"/>
      <c r="C179" s="166"/>
      <c r="D179" s="167"/>
      <c r="E179" s="165"/>
    </row>
    <row r="180" spans="1:5">
      <c r="A180" s="164"/>
      <c r="B180" s="165"/>
      <c r="C180" s="166"/>
      <c r="D180" s="167"/>
      <c r="E180" s="165"/>
    </row>
    <row r="181" spans="1:5">
      <c r="A181" s="164"/>
      <c r="B181" s="165"/>
      <c r="C181" s="166"/>
      <c r="D181" s="167"/>
      <c r="E181" s="165"/>
    </row>
    <row r="182" spans="1:5">
      <c r="A182" s="164"/>
      <c r="B182" s="165"/>
      <c r="C182" s="166"/>
      <c r="D182" s="167"/>
      <c r="E182" s="165"/>
    </row>
    <row r="183" spans="1:5">
      <c r="A183" s="164"/>
      <c r="B183" s="165"/>
      <c r="C183" s="166"/>
      <c r="D183" s="167"/>
      <c r="E183" s="165"/>
    </row>
    <row r="184" spans="1:5">
      <c r="A184" s="164"/>
      <c r="B184" s="165"/>
      <c r="C184" s="166"/>
      <c r="D184" s="167"/>
      <c r="E184" s="165"/>
    </row>
    <row r="185" spans="1:5">
      <c r="A185" s="164"/>
      <c r="B185" s="165"/>
      <c r="C185" s="166"/>
      <c r="D185" s="167"/>
      <c r="E185" s="165"/>
    </row>
    <row r="186" spans="1:5">
      <c r="A186" s="164"/>
      <c r="B186" s="165"/>
      <c r="C186" s="166"/>
      <c r="D186" s="167"/>
      <c r="E186" s="165"/>
    </row>
    <row r="187" spans="1:5">
      <c r="A187" s="164"/>
      <c r="B187" s="165"/>
      <c r="C187" s="166"/>
      <c r="D187" s="167"/>
      <c r="E187" s="165"/>
    </row>
    <row r="188" spans="1:5">
      <c r="A188" s="164"/>
      <c r="B188" s="165"/>
      <c r="C188" s="166"/>
      <c r="D188" s="167"/>
      <c r="E188" s="165"/>
    </row>
    <row r="189" spans="1:5">
      <c r="A189" s="164"/>
      <c r="B189" s="165"/>
      <c r="C189" s="166"/>
      <c r="D189" s="167"/>
      <c r="E189" s="165"/>
    </row>
    <row r="190" spans="1:5">
      <c r="A190" s="164"/>
      <c r="B190" s="165"/>
      <c r="C190" s="166"/>
      <c r="D190" s="167"/>
      <c r="E190" s="165"/>
    </row>
    <row r="191" spans="1:5">
      <c r="A191" s="164"/>
      <c r="B191" s="165"/>
      <c r="C191" s="166"/>
      <c r="D191" s="167"/>
      <c r="E191" s="165"/>
    </row>
    <row r="192" spans="1:5">
      <c r="A192" s="164"/>
      <c r="B192" s="165"/>
      <c r="C192" s="166"/>
      <c r="D192" s="167"/>
      <c r="E192" s="165"/>
    </row>
    <row r="193" spans="1:5">
      <c r="A193" s="164"/>
      <c r="B193" s="165"/>
      <c r="C193" s="166"/>
      <c r="D193" s="167"/>
      <c r="E193" s="165"/>
    </row>
    <row r="194" spans="1:5">
      <c r="A194" s="164"/>
      <c r="B194" s="165"/>
      <c r="C194" s="166"/>
      <c r="D194" s="167"/>
      <c r="E194" s="165"/>
    </row>
    <row r="195" spans="1:5">
      <c r="A195" s="164"/>
      <c r="B195" s="165"/>
      <c r="C195" s="166"/>
      <c r="D195" s="167"/>
      <c r="E195" s="165"/>
    </row>
    <row r="196" spans="1:5">
      <c r="A196" s="164"/>
      <c r="B196" s="165"/>
      <c r="C196" s="166"/>
      <c r="D196" s="167"/>
      <c r="E196" s="165"/>
    </row>
    <row r="197" spans="1:5">
      <c r="A197" s="164"/>
      <c r="B197" s="165"/>
      <c r="C197" s="166"/>
      <c r="D197" s="167"/>
      <c r="E197" s="165"/>
    </row>
    <row r="198" spans="1:5">
      <c r="A198" s="164"/>
      <c r="B198" s="165"/>
      <c r="C198" s="166"/>
      <c r="D198" s="167"/>
      <c r="E198" s="165"/>
    </row>
    <row r="199" spans="1:5">
      <c r="A199" s="164"/>
      <c r="B199" s="165"/>
      <c r="C199" s="166"/>
      <c r="D199" s="167"/>
      <c r="E199" s="165"/>
    </row>
    <row r="200" spans="1:5">
      <c r="A200" s="164"/>
      <c r="B200" s="165"/>
      <c r="C200" s="166"/>
      <c r="D200" s="167"/>
      <c r="E200" s="165"/>
    </row>
    <row r="201" spans="1:5">
      <c r="A201" s="164"/>
      <c r="B201" s="165"/>
      <c r="C201" s="166"/>
      <c r="D201" s="167"/>
      <c r="E201" s="165"/>
    </row>
    <row r="202" spans="1:5">
      <c r="A202" s="164"/>
      <c r="B202" s="165"/>
      <c r="C202" s="166"/>
      <c r="D202" s="167"/>
      <c r="E202" s="165"/>
    </row>
    <row r="203" spans="1:5">
      <c r="A203" s="164"/>
      <c r="B203" s="165"/>
      <c r="C203" s="166"/>
      <c r="D203" s="167"/>
      <c r="E203" s="165"/>
    </row>
    <row r="204" spans="1:5">
      <c r="A204" s="164"/>
      <c r="B204" s="165"/>
      <c r="C204" s="166"/>
      <c r="D204" s="167"/>
      <c r="E204" s="165"/>
    </row>
    <row r="205" spans="1:5">
      <c r="A205" s="164"/>
      <c r="B205" s="165"/>
      <c r="C205" s="166"/>
      <c r="D205" s="167"/>
      <c r="E205" s="165"/>
    </row>
    <row r="206" spans="1:5">
      <c r="A206" s="164"/>
      <c r="B206" s="165"/>
      <c r="C206" s="166"/>
      <c r="D206" s="167"/>
      <c r="E206" s="165"/>
    </row>
    <row r="207" spans="1:5">
      <c r="A207" s="164"/>
      <c r="B207" s="165"/>
      <c r="C207" s="166"/>
      <c r="D207" s="167"/>
      <c r="E207" s="165"/>
    </row>
    <row r="208" spans="1:5">
      <c r="A208" s="164"/>
      <c r="B208" s="165"/>
      <c r="C208" s="166"/>
      <c r="D208" s="167"/>
      <c r="E208" s="165"/>
    </row>
    <row r="209" spans="1:5">
      <c r="A209" s="164"/>
      <c r="B209" s="165"/>
      <c r="C209" s="166"/>
      <c r="D209" s="167"/>
      <c r="E209" s="165"/>
    </row>
    <row r="210" spans="1:5">
      <c r="A210" s="164"/>
      <c r="B210" s="165"/>
      <c r="C210" s="166"/>
      <c r="D210" s="167"/>
      <c r="E210" s="165"/>
    </row>
    <row r="211" spans="1:5">
      <c r="A211" s="164"/>
      <c r="B211" s="165"/>
      <c r="C211" s="166"/>
      <c r="D211" s="167"/>
      <c r="E211" s="165"/>
    </row>
    <row r="212" spans="1:5">
      <c r="A212" s="164"/>
      <c r="B212" s="165"/>
      <c r="C212" s="166"/>
      <c r="D212" s="167"/>
      <c r="E212" s="165"/>
    </row>
    <row r="213" spans="1:5">
      <c r="A213" s="164"/>
      <c r="B213" s="165"/>
      <c r="C213" s="166"/>
      <c r="D213" s="167"/>
      <c r="E213" s="165"/>
    </row>
    <row r="214" spans="1:5">
      <c r="A214" s="164"/>
      <c r="B214" s="165"/>
      <c r="C214" s="166"/>
      <c r="D214" s="167"/>
      <c r="E214" s="165"/>
    </row>
    <row r="215" spans="1:5">
      <c r="A215" s="164"/>
      <c r="B215" s="165"/>
      <c r="C215" s="166"/>
      <c r="D215" s="167"/>
      <c r="E215" s="165"/>
    </row>
    <row r="216" spans="1:5">
      <c r="A216" s="164"/>
      <c r="B216" s="165"/>
      <c r="C216" s="166"/>
      <c r="D216" s="167"/>
      <c r="E216" s="165"/>
    </row>
    <row r="217" spans="1:5">
      <c r="A217" s="164"/>
      <c r="B217" s="165"/>
      <c r="C217" s="166"/>
      <c r="D217" s="167"/>
      <c r="E217" s="165"/>
    </row>
    <row r="218" spans="1:5">
      <c r="A218" s="164"/>
      <c r="B218" s="165"/>
      <c r="C218" s="166"/>
      <c r="D218" s="167"/>
      <c r="E218" s="165"/>
    </row>
    <row r="219" spans="1:5">
      <c r="A219" s="164"/>
      <c r="B219" s="165"/>
      <c r="C219" s="166"/>
      <c r="D219" s="167"/>
      <c r="E219" s="165"/>
    </row>
    <row r="220" spans="1:5">
      <c r="A220" s="164"/>
      <c r="B220" s="165"/>
      <c r="C220" s="166"/>
      <c r="D220" s="167"/>
      <c r="E220" s="165"/>
    </row>
    <row r="221" spans="1:5">
      <c r="A221" s="164"/>
      <c r="B221" s="165"/>
      <c r="C221" s="166"/>
      <c r="D221" s="167"/>
      <c r="E221" s="165"/>
    </row>
    <row r="222" spans="1:5">
      <c r="A222" s="164"/>
      <c r="B222" s="165"/>
      <c r="C222" s="166"/>
      <c r="D222" s="167"/>
      <c r="E222" s="165"/>
    </row>
    <row r="223" spans="1:5">
      <c r="A223" s="164"/>
      <c r="B223" s="165"/>
      <c r="C223" s="166"/>
      <c r="D223" s="167"/>
      <c r="E223" s="165"/>
    </row>
    <row r="224" spans="1:5">
      <c r="A224" s="164"/>
      <c r="B224" s="165"/>
      <c r="C224" s="166"/>
      <c r="D224" s="167"/>
      <c r="E224" s="165"/>
    </row>
    <row r="225" spans="1:5">
      <c r="A225" s="164"/>
      <c r="B225" s="165"/>
      <c r="C225" s="166"/>
      <c r="D225" s="167"/>
      <c r="E225" s="165"/>
    </row>
    <row r="226" spans="1:5">
      <c r="A226" s="164"/>
      <c r="B226" s="165"/>
      <c r="C226" s="166"/>
      <c r="D226" s="167"/>
      <c r="E226" s="165"/>
    </row>
    <row r="227" spans="1:5">
      <c r="A227" s="164"/>
      <c r="B227" s="165"/>
      <c r="C227" s="166"/>
      <c r="D227" s="167"/>
      <c r="E227" s="165"/>
    </row>
    <row r="228" spans="1:5">
      <c r="A228" s="164"/>
      <c r="B228" s="165"/>
      <c r="C228" s="166"/>
      <c r="D228" s="167"/>
      <c r="E228" s="165"/>
    </row>
    <row r="229" spans="1:5">
      <c r="A229" s="164"/>
      <c r="B229" s="165"/>
      <c r="C229" s="166"/>
      <c r="D229" s="167"/>
      <c r="E229" s="165"/>
    </row>
    <row r="230" spans="1:5">
      <c r="A230" s="164"/>
      <c r="B230" s="165"/>
      <c r="C230" s="166"/>
      <c r="D230" s="167"/>
      <c r="E230" s="165"/>
    </row>
    <row r="231" spans="1:5">
      <c r="A231" s="164"/>
      <c r="B231" s="165"/>
      <c r="C231" s="166"/>
      <c r="D231" s="167"/>
      <c r="E231" s="165"/>
    </row>
    <row r="232" spans="1:5">
      <c r="A232" s="164"/>
      <c r="B232" s="165"/>
      <c r="C232" s="166"/>
      <c r="D232" s="167"/>
      <c r="E232" s="165"/>
    </row>
    <row r="233" spans="1:5">
      <c r="A233" s="164"/>
      <c r="B233" s="165"/>
      <c r="C233" s="166"/>
      <c r="D233" s="167"/>
      <c r="E233" s="165"/>
    </row>
    <row r="234" spans="1:5">
      <c r="A234" s="164"/>
      <c r="B234" s="165"/>
      <c r="C234" s="166"/>
      <c r="D234" s="167"/>
      <c r="E234" s="165"/>
    </row>
    <row r="235" spans="1:5">
      <c r="A235" s="164"/>
      <c r="B235" s="165"/>
      <c r="C235" s="166"/>
      <c r="D235" s="167"/>
      <c r="E235" s="165"/>
    </row>
    <row r="236" spans="1:5">
      <c r="A236" s="164"/>
      <c r="B236" s="165"/>
      <c r="C236" s="166"/>
      <c r="D236" s="167"/>
      <c r="E236" s="165"/>
    </row>
    <row r="237" spans="1:5">
      <c r="A237" s="164"/>
      <c r="B237" s="165"/>
      <c r="C237" s="166"/>
      <c r="D237" s="167"/>
      <c r="E237" s="165"/>
    </row>
    <row r="238" spans="1:5">
      <c r="A238" s="164"/>
      <c r="B238" s="165"/>
      <c r="C238" s="166"/>
      <c r="D238" s="167"/>
      <c r="E238" s="165"/>
    </row>
    <row r="239" spans="1:5">
      <c r="A239" s="164"/>
      <c r="B239" s="165"/>
      <c r="C239" s="166"/>
      <c r="D239" s="167"/>
      <c r="E239" s="165"/>
    </row>
    <row r="240" spans="1:5">
      <c r="A240" s="164"/>
      <c r="B240" s="165"/>
      <c r="C240" s="166"/>
      <c r="D240" s="167"/>
      <c r="E240" s="165"/>
    </row>
    <row r="241" spans="1:5">
      <c r="A241" s="164"/>
      <c r="B241" s="165"/>
      <c r="C241" s="166"/>
      <c r="D241" s="167"/>
      <c r="E241" s="165"/>
    </row>
    <row r="242" spans="1:5">
      <c r="A242" s="164"/>
      <c r="B242" s="165"/>
      <c r="C242" s="166"/>
      <c r="D242" s="167"/>
      <c r="E242" s="165"/>
    </row>
    <row r="243" spans="1:5">
      <c r="A243" s="164"/>
      <c r="B243" s="165"/>
      <c r="C243" s="166"/>
      <c r="D243" s="167"/>
      <c r="E243" s="165"/>
    </row>
    <row r="244" spans="1:5">
      <c r="A244" s="164"/>
      <c r="B244" s="165"/>
      <c r="C244" s="166"/>
      <c r="D244" s="167"/>
      <c r="E244" s="165"/>
    </row>
    <row r="245" spans="1:5">
      <c r="A245" s="164"/>
      <c r="B245" s="165"/>
      <c r="C245" s="166"/>
      <c r="D245" s="167"/>
      <c r="E245" s="165"/>
    </row>
    <row r="246" spans="1:5">
      <c r="A246" s="164"/>
      <c r="B246" s="165"/>
      <c r="C246" s="166"/>
      <c r="D246" s="167"/>
      <c r="E246" s="165"/>
    </row>
    <row r="247" spans="1:5">
      <c r="A247" s="164"/>
      <c r="B247" s="165"/>
      <c r="C247" s="166"/>
      <c r="D247" s="167"/>
      <c r="E247" s="165"/>
    </row>
    <row r="248" spans="1:5">
      <c r="A248" s="164"/>
      <c r="B248" s="165"/>
      <c r="C248" s="166"/>
      <c r="D248" s="167"/>
      <c r="E248" s="165"/>
    </row>
    <row r="249" spans="1:5">
      <c r="A249" s="164"/>
      <c r="B249" s="165"/>
      <c r="C249" s="166"/>
      <c r="D249" s="167"/>
      <c r="E249" s="165"/>
    </row>
    <row r="250" spans="1:5">
      <c r="A250" s="164"/>
      <c r="B250" s="165"/>
      <c r="C250" s="166"/>
      <c r="D250" s="167"/>
      <c r="E250" s="165"/>
    </row>
    <row r="251" spans="1:5">
      <c r="A251" s="164"/>
      <c r="B251" s="165"/>
      <c r="C251" s="166"/>
      <c r="D251" s="167"/>
      <c r="E251" s="165"/>
    </row>
    <row r="252" spans="1:5">
      <c r="A252" s="164"/>
      <c r="B252" s="165"/>
      <c r="C252" s="166"/>
      <c r="D252" s="167"/>
      <c r="E252" s="165"/>
    </row>
    <row r="253" spans="1:5">
      <c r="A253" s="164"/>
      <c r="B253" s="165"/>
      <c r="C253" s="166"/>
      <c r="D253" s="167"/>
      <c r="E253" s="165"/>
    </row>
    <row r="254" spans="1:5">
      <c r="A254" s="164"/>
      <c r="B254" s="165"/>
      <c r="C254" s="166"/>
      <c r="D254" s="167"/>
      <c r="E254" s="165"/>
    </row>
    <row r="255" spans="1:5">
      <c r="A255" s="164"/>
      <c r="B255" s="165"/>
      <c r="C255" s="166"/>
      <c r="D255" s="167"/>
      <c r="E255" s="165"/>
    </row>
    <row r="256" spans="1:5">
      <c r="A256" s="164"/>
      <c r="B256" s="165"/>
      <c r="C256" s="166"/>
      <c r="D256" s="167"/>
      <c r="E256" s="165"/>
    </row>
    <row r="257" spans="1:5">
      <c r="A257" s="164"/>
      <c r="B257" s="165"/>
      <c r="C257" s="166"/>
      <c r="D257" s="167"/>
      <c r="E257" s="165"/>
    </row>
    <row r="258" spans="1:5">
      <c r="A258" s="164"/>
      <c r="B258" s="165"/>
      <c r="C258" s="166"/>
      <c r="D258" s="167"/>
      <c r="E258" s="165"/>
    </row>
    <row r="259" spans="1:5">
      <c r="A259" s="164"/>
      <c r="B259" s="165"/>
      <c r="C259" s="166"/>
      <c r="D259" s="167"/>
      <c r="E259" s="165"/>
    </row>
    <row r="260" spans="1:5">
      <c r="A260" s="164"/>
      <c r="B260" s="165"/>
      <c r="C260" s="166"/>
      <c r="D260" s="167"/>
      <c r="E260" s="165"/>
    </row>
    <row r="261" spans="1:5">
      <c r="A261" s="164"/>
      <c r="B261" s="165"/>
      <c r="C261" s="166"/>
      <c r="D261" s="167"/>
      <c r="E261" s="165"/>
    </row>
    <row r="262" spans="1:5">
      <c r="A262" s="164"/>
      <c r="B262" s="165"/>
      <c r="C262" s="166"/>
      <c r="D262" s="167"/>
      <c r="E262" s="165"/>
    </row>
    <row r="263" spans="1:5">
      <c r="A263" s="164"/>
      <c r="B263" s="165"/>
      <c r="C263" s="166"/>
      <c r="D263" s="167"/>
      <c r="E263" s="165"/>
    </row>
    <row r="264" spans="1:5">
      <c r="A264" s="164"/>
      <c r="B264" s="165"/>
      <c r="C264" s="166"/>
      <c r="D264" s="167"/>
      <c r="E264" s="165"/>
    </row>
    <row r="265" spans="1:5">
      <c r="A265" s="164"/>
      <c r="B265" s="165"/>
      <c r="C265" s="166"/>
      <c r="D265" s="167"/>
      <c r="E265" s="165"/>
    </row>
    <row r="266" spans="1:5">
      <c r="A266" s="164"/>
      <c r="B266" s="165"/>
      <c r="C266" s="166"/>
      <c r="D266" s="167"/>
      <c r="E266" s="165"/>
    </row>
    <row r="267" spans="1:5">
      <c r="A267" s="164"/>
      <c r="B267" s="165"/>
      <c r="C267" s="166"/>
      <c r="D267" s="167"/>
      <c r="E267" s="165"/>
    </row>
    <row r="268" spans="1:5">
      <c r="A268" s="164"/>
      <c r="B268" s="165"/>
      <c r="C268" s="166"/>
      <c r="D268" s="167"/>
      <c r="E268" s="165"/>
    </row>
    <row r="269" spans="1:5">
      <c r="A269" s="164"/>
      <c r="B269" s="165"/>
      <c r="C269" s="166"/>
      <c r="D269" s="167"/>
      <c r="E269" s="165"/>
    </row>
    <row r="270" spans="1:5">
      <c r="A270" s="164"/>
      <c r="B270" s="165"/>
      <c r="C270" s="166"/>
      <c r="D270" s="167"/>
      <c r="E270" s="165"/>
    </row>
    <row r="271" spans="1:5">
      <c r="A271" s="164"/>
      <c r="B271" s="165"/>
      <c r="C271" s="166"/>
      <c r="D271" s="167"/>
      <c r="E271" s="165"/>
    </row>
    <row r="272" spans="1:5">
      <c r="A272" s="164"/>
      <c r="B272" s="165"/>
      <c r="C272" s="166"/>
      <c r="D272" s="167"/>
      <c r="E272" s="165"/>
    </row>
    <row r="273" spans="1:5">
      <c r="A273" s="164"/>
      <c r="B273" s="165"/>
      <c r="C273" s="166"/>
      <c r="D273" s="167"/>
      <c r="E273" s="165"/>
    </row>
    <row r="274" spans="1:5">
      <c r="A274" s="164"/>
      <c r="B274" s="165"/>
      <c r="C274" s="166"/>
      <c r="D274" s="167"/>
      <c r="E274" s="165"/>
    </row>
    <row r="275" spans="1:5">
      <c r="A275" s="164"/>
      <c r="B275" s="165"/>
      <c r="C275" s="166"/>
      <c r="D275" s="167"/>
      <c r="E275" s="165"/>
    </row>
    <row r="276" spans="1:5">
      <c r="A276" s="164"/>
      <c r="B276" s="165"/>
      <c r="C276" s="166"/>
      <c r="D276" s="167"/>
      <c r="E276" s="165"/>
    </row>
    <row r="277" spans="1:5">
      <c r="A277" s="164"/>
      <c r="B277" s="165"/>
      <c r="C277" s="166"/>
      <c r="D277" s="167"/>
      <c r="E277" s="165"/>
    </row>
    <row r="278" spans="1:5">
      <c r="A278" s="164"/>
      <c r="B278" s="165"/>
      <c r="C278" s="166"/>
      <c r="D278" s="167"/>
      <c r="E278" s="165"/>
    </row>
    <row r="279" spans="1:5">
      <c r="A279" s="164"/>
      <c r="B279" s="165"/>
      <c r="C279" s="166"/>
      <c r="D279" s="167"/>
      <c r="E279" s="165"/>
    </row>
    <row r="280" spans="1:5">
      <c r="A280" s="164"/>
      <c r="B280" s="165"/>
      <c r="C280" s="166"/>
      <c r="D280" s="167"/>
      <c r="E280" s="165"/>
    </row>
    <row r="281" spans="1:5">
      <c r="A281" s="164"/>
      <c r="B281" s="165"/>
      <c r="C281" s="166"/>
      <c r="D281" s="167"/>
      <c r="E281" s="165"/>
    </row>
    <row r="282" spans="1:5">
      <c r="A282" s="164"/>
      <c r="B282" s="165"/>
      <c r="C282" s="166"/>
      <c r="D282" s="167"/>
      <c r="E282" s="165"/>
    </row>
    <row r="283" spans="1:5">
      <c r="A283" s="164"/>
      <c r="B283" s="165"/>
      <c r="C283" s="166"/>
      <c r="D283" s="167"/>
      <c r="E283" s="165"/>
    </row>
    <row r="284" spans="1:5">
      <c r="A284" s="164"/>
      <c r="B284" s="165"/>
      <c r="C284" s="166"/>
      <c r="D284" s="167"/>
      <c r="E284" s="165"/>
    </row>
    <row r="285" spans="1:5">
      <c r="A285" s="164"/>
      <c r="B285" s="165"/>
      <c r="C285" s="166"/>
      <c r="D285" s="167"/>
      <c r="E285" s="165"/>
    </row>
    <row r="286" spans="1:5">
      <c r="A286" s="164"/>
      <c r="B286" s="165"/>
      <c r="C286" s="166"/>
      <c r="D286" s="167"/>
      <c r="E286" s="165"/>
    </row>
    <row r="287" spans="1:5">
      <c r="A287" s="164"/>
      <c r="B287" s="165"/>
      <c r="C287" s="166"/>
      <c r="D287" s="167"/>
      <c r="E287" s="165"/>
    </row>
    <row r="288" spans="1:5">
      <c r="A288" s="164"/>
      <c r="B288" s="165"/>
      <c r="C288" s="166"/>
      <c r="D288" s="167"/>
      <c r="E288" s="165"/>
    </row>
    <row r="289" spans="1:5">
      <c r="A289" s="164"/>
      <c r="B289" s="165"/>
      <c r="C289" s="166"/>
      <c r="D289" s="167"/>
      <c r="E289" s="165"/>
    </row>
    <row r="290" spans="1:5">
      <c r="A290" s="164"/>
      <c r="B290" s="165"/>
      <c r="C290" s="166"/>
      <c r="D290" s="167"/>
      <c r="E290" s="165"/>
    </row>
    <row r="291" spans="1:5">
      <c r="A291" s="164"/>
      <c r="B291" s="165"/>
      <c r="C291" s="166"/>
      <c r="D291" s="167"/>
      <c r="E291" s="165"/>
    </row>
    <row r="292" spans="1:5">
      <c r="A292" s="164"/>
      <c r="B292" s="165"/>
      <c r="C292" s="166"/>
      <c r="D292" s="167"/>
      <c r="E292" s="165"/>
    </row>
    <row r="293" spans="1:5">
      <c r="A293" s="164"/>
      <c r="B293" s="165"/>
      <c r="C293" s="166"/>
      <c r="D293" s="167"/>
      <c r="E293" s="165"/>
    </row>
    <row r="294" spans="1:5">
      <c r="A294" s="164"/>
      <c r="B294" s="165"/>
      <c r="C294" s="166"/>
      <c r="D294" s="167"/>
      <c r="E294" s="165"/>
    </row>
    <row r="295" spans="1:5">
      <c r="A295" s="164"/>
      <c r="B295" s="165"/>
      <c r="C295" s="166"/>
      <c r="D295" s="167"/>
      <c r="E295" s="165"/>
    </row>
    <row r="296" spans="1:5">
      <c r="A296" s="164"/>
      <c r="B296" s="165"/>
      <c r="C296" s="166"/>
      <c r="D296" s="167"/>
      <c r="E296" s="165"/>
    </row>
    <row r="297" spans="1:5">
      <c r="A297" s="164"/>
      <c r="B297" s="165"/>
      <c r="C297" s="166"/>
      <c r="D297" s="167"/>
      <c r="E297" s="165"/>
    </row>
    <row r="298" spans="1:5">
      <c r="A298" s="164"/>
      <c r="B298" s="165"/>
      <c r="C298" s="166"/>
      <c r="D298" s="167"/>
      <c r="E298" s="165"/>
    </row>
    <row r="299" spans="1:5">
      <c r="A299" s="164"/>
      <c r="B299" s="165"/>
      <c r="C299" s="166"/>
      <c r="D299" s="167"/>
      <c r="E299" s="165"/>
    </row>
    <row r="300" spans="1:5">
      <c r="A300" s="164"/>
      <c r="B300" s="165"/>
      <c r="C300" s="166"/>
      <c r="D300" s="167"/>
      <c r="E300" s="165"/>
    </row>
    <row r="301" spans="1:5">
      <c r="A301" s="164"/>
      <c r="B301" s="165"/>
      <c r="C301" s="166"/>
      <c r="D301" s="167"/>
      <c r="E301" s="165"/>
    </row>
    <row r="302" spans="1:5">
      <c r="A302" s="164"/>
      <c r="B302" s="165"/>
      <c r="C302" s="166"/>
      <c r="D302" s="167"/>
      <c r="E302" s="165"/>
    </row>
    <row r="303" spans="1:5">
      <c r="A303" s="164"/>
      <c r="B303" s="165"/>
      <c r="C303" s="166"/>
      <c r="D303" s="167"/>
      <c r="E303" s="165"/>
    </row>
    <row r="304" spans="1:5">
      <c r="A304" s="164"/>
      <c r="B304" s="165"/>
      <c r="C304" s="166"/>
      <c r="D304" s="167"/>
      <c r="E304" s="165"/>
    </row>
    <row r="305" spans="1:5">
      <c r="A305" s="164"/>
      <c r="B305" s="165"/>
      <c r="C305" s="166"/>
      <c r="D305" s="167"/>
      <c r="E305" s="165"/>
    </row>
    <row r="306" spans="1:5">
      <c r="A306" s="164"/>
      <c r="B306" s="165"/>
      <c r="C306" s="166"/>
      <c r="D306" s="167"/>
      <c r="E306" s="165"/>
    </row>
    <row r="307" spans="1:5">
      <c r="A307" s="164"/>
      <c r="B307" s="165"/>
      <c r="C307" s="166"/>
      <c r="D307" s="167"/>
      <c r="E307" s="165"/>
    </row>
    <row r="308" spans="1:5">
      <c r="A308" s="164"/>
      <c r="B308" s="165"/>
      <c r="C308" s="166"/>
      <c r="D308" s="167"/>
      <c r="E308" s="165"/>
    </row>
    <row r="309" spans="1:5">
      <c r="A309" s="164"/>
      <c r="B309" s="165"/>
      <c r="C309" s="166"/>
      <c r="D309" s="167"/>
      <c r="E309" s="165"/>
    </row>
    <row r="310" spans="1:5">
      <c r="A310" s="164"/>
      <c r="B310" s="165"/>
      <c r="C310" s="166"/>
      <c r="D310" s="167"/>
      <c r="E310" s="165"/>
    </row>
    <row r="311" spans="1:5">
      <c r="A311" s="164"/>
      <c r="B311" s="165"/>
      <c r="C311" s="166"/>
      <c r="D311" s="167"/>
      <c r="E311" s="165"/>
    </row>
    <row r="312" spans="1:5">
      <c r="A312" s="164"/>
      <c r="B312" s="165"/>
      <c r="C312" s="166"/>
      <c r="D312" s="167"/>
      <c r="E312" s="165"/>
    </row>
    <row r="313" spans="1:5">
      <c r="A313" s="164"/>
      <c r="B313" s="165"/>
      <c r="C313" s="166"/>
      <c r="D313" s="167"/>
      <c r="E313" s="165"/>
    </row>
    <row r="314" spans="1:5">
      <c r="A314" s="164"/>
      <c r="B314" s="165"/>
      <c r="C314" s="166"/>
      <c r="D314" s="167"/>
      <c r="E314" s="165"/>
    </row>
    <row r="315" spans="1:5">
      <c r="A315" s="164"/>
      <c r="B315" s="165"/>
      <c r="C315" s="166"/>
      <c r="D315" s="167"/>
      <c r="E315" s="165"/>
    </row>
    <row r="316" spans="1:5">
      <c r="A316" s="164"/>
      <c r="B316" s="165"/>
      <c r="C316" s="166"/>
      <c r="D316" s="167"/>
      <c r="E316" s="165"/>
    </row>
    <row r="317" spans="1:5">
      <c r="A317" s="164"/>
      <c r="B317" s="165"/>
      <c r="C317" s="166"/>
      <c r="D317" s="167"/>
      <c r="E317" s="165"/>
    </row>
    <row r="318" spans="1:5">
      <c r="A318" s="164"/>
      <c r="B318" s="165"/>
      <c r="C318" s="166"/>
      <c r="D318" s="167"/>
      <c r="E318" s="165"/>
    </row>
    <row r="319" spans="1:5">
      <c r="A319" s="164"/>
      <c r="B319" s="165"/>
      <c r="C319" s="166"/>
      <c r="D319" s="167"/>
      <c r="E319" s="165"/>
    </row>
    <row r="320" spans="1:5">
      <c r="A320" s="164"/>
      <c r="B320" s="165"/>
      <c r="C320" s="166"/>
      <c r="D320" s="167"/>
      <c r="E320" s="165"/>
    </row>
    <row r="321" spans="1:5">
      <c r="A321" s="164"/>
      <c r="B321" s="165"/>
      <c r="C321" s="166"/>
      <c r="D321" s="167"/>
      <c r="E321" s="165"/>
    </row>
    <row r="322" spans="1:5">
      <c r="A322" s="164"/>
      <c r="B322" s="165"/>
      <c r="C322" s="166"/>
      <c r="D322" s="167"/>
      <c r="E322" s="165"/>
    </row>
    <row r="323" spans="1:5">
      <c r="A323" s="164"/>
      <c r="B323" s="165"/>
      <c r="C323" s="166"/>
      <c r="D323" s="167"/>
      <c r="E323" s="165"/>
    </row>
    <row r="324" spans="1:5">
      <c r="A324" s="164"/>
      <c r="B324" s="165"/>
      <c r="C324" s="166"/>
      <c r="D324" s="167"/>
      <c r="E324" s="165"/>
    </row>
    <row r="325" spans="1:5">
      <c r="A325" s="164"/>
      <c r="B325" s="165"/>
      <c r="C325" s="166"/>
      <c r="D325" s="167"/>
      <c r="E325" s="165"/>
    </row>
    <row r="326" spans="1:5">
      <c r="A326" s="164"/>
      <c r="B326" s="165"/>
      <c r="C326" s="166"/>
      <c r="D326" s="167"/>
      <c r="E326" s="165"/>
    </row>
    <row r="327" spans="1:5">
      <c r="A327" s="164"/>
      <c r="B327" s="165"/>
      <c r="C327" s="166"/>
      <c r="D327" s="167"/>
      <c r="E327" s="165"/>
    </row>
    <row r="328" spans="1:5">
      <c r="A328" s="164"/>
      <c r="B328" s="165"/>
      <c r="C328" s="166"/>
      <c r="D328" s="167"/>
      <c r="E328" s="165"/>
    </row>
    <row r="329" spans="1:5">
      <c r="A329" s="164"/>
      <c r="B329" s="165"/>
      <c r="C329" s="166"/>
      <c r="D329" s="167"/>
      <c r="E329" s="165"/>
    </row>
    <row r="330" spans="1:5">
      <c r="A330" s="164"/>
      <c r="B330" s="165"/>
      <c r="C330" s="166"/>
      <c r="D330" s="167"/>
      <c r="E330" s="165"/>
    </row>
    <row r="331" spans="1:5">
      <c r="A331" s="164"/>
      <c r="B331" s="165"/>
      <c r="C331" s="166"/>
      <c r="D331" s="167"/>
      <c r="E331" s="165"/>
    </row>
    <row r="332" spans="1:5">
      <c r="A332" s="164"/>
      <c r="B332" s="165"/>
      <c r="C332" s="166"/>
      <c r="D332" s="167"/>
      <c r="E332" s="165"/>
    </row>
    <row r="333" spans="1:5">
      <c r="A333" s="164"/>
      <c r="B333" s="165"/>
      <c r="C333" s="166"/>
      <c r="D333" s="167"/>
      <c r="E333" s="165"/>
    </row>
    <row r="334" spans="1:5">
      <c r="A334" s="164"/>
      <c r="B334" s="165"/>
      <c r="C334" s="166"/>
      <c r="D334" s="167"/>
      <c r="E334" s="165"/>
    </row>
    <row r="335" spans="1:5">
      <c r="A335" s="164"/>
      <c r="B335" s="165"/>
      <c r="C335" s="166"/>
      <c r="D335" s="167"/>
      <c r="E335" s="165"/>
    </row>
    <row r="336" spans="1:5">
      <c r="A336" s="164"/>
      <c r="B336" s="165"/>
      <c r="C336" s="166"/>
      <c r="D336" s="167"/>
      <c r="E336" s="165"/>
    </row>
    <row r="337" spans="1:5">
      <c r="A337" s="164"/>
      <c r="B337" s="165"/>
      <c r="C337" s="166"/>
      <c r="D337" s="167"/>
      <c r="E337" s="165"/>
    </row>
    <row r="338" spans="1:5">
      <c r="A338" s="164"/>
      <c r="B338" s="165"/>
      <c r="C338" s="166"/>
      <c r="D338" s="167"/>
      <c r="E338" s="165"/>
    </row>
    <row r="339" spans="1:5">
      <c r="A339" s="164"/>
      <c r="B339" s="165"/>
      <c r="C339" s="166"/>
      <c r="D339" s="167"/>
      <c r="E339" s="165"/>
    </row>
    <row r="340" spans="1:5">
      <c r="A340" s="164"/>
      <c r="B340" s="165"/>
      <c r="C340" s="166"/>
      <c r="D340" s="167"/>
      <c r="E340" s="165"/>
    </row>
    <row r="341" spans="1:5">
      <c r="A341" s="164"/>
      <c r="B341" s="165"/>
      <c r="C341" s="166"/>
      <c r="D341" s="167"/>
      <c r="E341" s="165"/>
    </row>
    <row r="342" spans="1:5">
      <c r="A342" s="164"/>
      <c r="B342" s="165"/>
      <c r="C342" s="166"/>
      <c r="D342" s="167"/>
      <c r="E342" s="165"/>
    </row>
    <row r="343" spans="1:5">
      <c r="A343" s="164"/>
      <c r="B343" s="165"/>
      <c r="C343" s="166"/>
      <c r="D343" s="167"/>
      <c r="E343" s="165"/>
    </row>
    <row r="344" spans="1:5">
      <c r="A344" s="164"/>
      <c r="B344" s="165"/>
      <c r="C344" s="166"/>
      <c r="D344" s="167"/>
      <c r="E344" s="165"/>
    </row>
    <row r="345" spans="1:5">
      <c r="A345" s="164"/>
      <c r="B345" s="165"/>
      <c r="C345" s="166"/>
      <c r="D345" s="167"/>
      <c r="E345" s="165"/>
    </row>
    <row r="346" spans="1:5">
      <c r="A346" s="164"/>
      <c r="B346" s="165"/>
      <c r="C346" s="166"/>
      <c r="D346" s="167"/>
      <c r="E346" s="165"/>
    </row>
    <row r="347" spans="1:5">
      <c r="A347" s="164"/>
      <c r="B347" s="165"/>
      <c r="C347" s="166"/>
      <c r="D347" s="167"/>
      <c r="E347" s="165"/>
    </row>
    <row r="348" spans="1:5">
      <c r="A348" s="164"/>
      <c r="B348" s="165"/>
      <c r="C348" s="166"/>
      <c r="D348" s="167"/>
      <c r="E348" s="165"/>
    </row>
    <row r="349" spans="1:5">
      <c r="A349" s="164"/>
      <c r="B349" s="165"/>
      <c r="C349" s="166"/>
      <c r="D349" s="167"/>
      <c r="E349" s="165"/>
    </row>
    <row r="350" spans="1:5">
      <c r="A350" s="164"/>
      <c r="B350" s="165"/>
      <c r="C350" s="166"/>
      <c r="D350" s="167"/>
      <c r="E350" s="165"/>
    </row>
    <row r="351" spans="1:5">
      <c r="A351" s="164"/>
      <c r="B351" s="165"/>
      <c r="C351" s="166"/>
      <c r="D351" s="167"/>
      <c r="E351" s="165"/>
    </row>
    <row r="352" spans="1:5">
      <c r="A352" s="164"/>
      <c r="B352" s="165"/>
      <c r="C352" s="166"/>
      <c r="D352" s="167"/>
      <c r="E352" s="165"/>
    </row>
    <row r="353" spans="1:5">
      <c r="A353" s="164"/>
      <c r="B353" s="165"/>
      <c r="C353" s="166"/>
      <c r="D353" s="167"/>
      <c r="E353" s="165"/>
    </row>
    <row r="354" spans="1:5">
      <c r="A354" s="164"/>
      <c r="B354" s="165"/>
      <c r="C354" s="166"/>
      <c r="D354" s="167"/>
      <c r="E354" s="165"/>
    </row>
    <row r="355" spans="1:5">
      <c r="A355" s="164"/>
      <c r="B355" s="165"/>
      <c r="C355" s="166"/>
      <c r="D355" s="167"/>
      <c r="E355" s="165"/>
    </row>
    <row r="356" spans="1:5">
      <c r="A356" s="164"/>
      <c r="B356" s="165"/>
      <c r="C356" s="166"/>
      <c r="D356" s="167"/>
      <c r="E356" s="165"/>
    </row>
    <row r="357" spans="1:5">
      <c r="A357" s="164"/>
      <c r="B357" s="165"/>
      <c r="C357" s="166"/>
      <c r="D357" s="167"/>
      <c r="E357" s="165"/>
    </row>
    <row r="358" spans="1:5">
      <c r="A358" s="164"/>
      <c r="B358" s="165"/>
      <c r="C358" s="166"/>
      <c r="D358" s="167"/>
      <c r="E358" s="165"/>
    </row>
    <row r="359" spans="1:5">
      <c r="A359" s="164"/>
      <c r="B359" s="165"/>
      <c r="C359" s="166"/>
      <c r="D359" s="167"/>
      <c r="E359" s="165"/>
    </row>
    <row r="360" spans="1:5">
      <c r="A360" s="164"/>
      <c r="B360" s="165"/>
      <c r="C360" s="166"/>
      <c r="D360" s="167"/>
      <c r="E360" s="165"/>
    </row>
    <row r="361" spans="1:5">
      <c r="A361" s="164"/>
      <c r="B361" s="165"/>
      <c r="C361" s="166"/>
      <c r="D361" s="167"/>
      <c r="E361" s="165"/>
    </row>
    <row r="362" spans="1:5">
      <c r="A362" s="164"/>
      <c r="B362" s="165"/>
      <c r="C362" s="166"/>
      <c r="D362" s="167"/>
      <c r="E362" s="165"/>
    </row>
    <row r="363" spans="1:5">
      <c r="A363" s="164"/>
      <c r="B363" s="165"/>
      <c r="C363" s="166"/>
      <c r="D363" s="167"/>
      <c r="E363" s="165"/>
    </row>
    <row r="364" spans="1:5">
      <c r="A364" s="164"/>
      <c r="B364" s="165"/>
      <c r="C364" s="166"/>
      <c r="D364" s="167"/>
      <c r="E364" s="165"/>
    </row>
    <row r="365" spans="1:5">
      <c r="A365" s="164"/>
      <c r="B365" s="165"/>
      <c r="C365" s="166"/>
      <c r="D365" s="167"/>
      <c r="E365" s="165"/>
    </row>
    <row r="366" spans="1:5">
      <c r="A366" s="164"/>
      <c r="B366" s="165"/>
      <c r="C366" s="166"/>
      <c r="D366" s="167"/>
      <c r="E366" s="165"/>
    </row>
    <row r="367" spans="1:5">
      <c r="A367" s="164"/>
      <c r="B367" s="165"/>
      <c r="C367" s="166"/>
      <c r="D367" s="167"/>
      <c r="E367" s="165"/>
    </row>
    <row r="368" spans="1:5">
      <c r="A368" s="164"/>
      <c r="B368" s="165"/>
      <c r="C368" s="166"/>
      <c r="D368" s="167"/>
      <c r="E368" s="165"/>
    </row>
    <row r="369" spans="1:5">
      <c r="A369" s="164"/>
      <c r="B369" s="165"/>
      <c r="C369" s="166"/>
      <c r="D369" s="167"/>
      <c r="E369" s="165"/>
    </row>
    <row r="370" spans="1:5">
      <c r="A370" s="164"/>
      <c r="B370" s="165"/>
      <c r="C370" s="166"/>
      <c r="D370" s="167"/>
      <c r="E370" s="165"/>
    </row>
    <row r="371" spans="1:5">
      <c r="A371" s="164"/>
      <c r="B371" s="165"/>
      <c r="C371" s="166"/>
      <c r="D371" s="167"/>
      <c r="E371" s="165"/>
    </row>
    <row r="372" spans="1:5">
      <c r="A372" s="164"/>
      <c r="B372" s="165"/>
      <c r="C372" s="166"/>
      <c r="D372" s="167"/>
      <c r="E372" s="165"/>
    </row>
    <row r="373" spans="1:5">
      <c r="A373" s="164"/>
      <c r="B373" s="165"/>
      <c r="C373" s="166"/>
      <c r="D373" s="167"/>
      <c r="E373" s="165"/>
    </row>
    <row r="374" spans="1:5">
      <c r="A374" s="164"/>
      <c r="B374" s="165"/>
      <c r="C374" s="166"/>
      <c r="D374" s="167"/>
      <c r="E374" s="165"/>
    </row>
    <row r="375" spans="1:5">
      <c r="A375" s="164"/>
      <c r="B375" s="165"/>
      <c r="C375" s="166"/>
      <c r="D375" s="167"/>
      <c r="E375" s="165"/>
    </row>
    <row r="376" spans="1:5">
      <c r="A376" s="164"/>
      <c r="B376" s="165"/>
      <c r="C376" s="166"/>
      <c r="D376" s="167"/>
      <c r="E376" s="165"/>
    </row>
    <row r="377" spans="1:5">
      <c r="A377" s="164"/>
      <c r="B377" s="165"/>
      <c r="C377" s="166"/>
      <c r="D377" s="167"/>
      <c r="E377" s="165"/>
    </row>
    <row r="378" spans="1:5">
      <c r="A378" s="164"/>
      <c r="B378" s="165"/>
      <c r="C378" s="166"/>
      <c r="D378" s="167"/>
      <c r="E378" s="165"/>
    </row>
    <row r="379" spans="1:5">
      <c r="A379" s="164"/>
      <c r="B379" s="165"/>
      <c r="C379" s="166"/>
      <c r="D379" s="167"/>
      <c r="E379" s="165"/>
    </row>
    <row r="380" spans="1:5">
      <c r="A380" s="164"/>
      <c r="B380" s="165"/>
      <c r="C380" s="166"/>
      <c r="D380" s="167"/>
      <c r="E380" s="165"/>
    </row>
    <row r="381" spans="1:5">
      <c r="A381" s="164"/>
      <c r="B381" s="165"/>
      <c r="C381" s="166"/>
      <c r="D381" s="167"/>
      <c r="E381" s="165"/>
    </row>
    <row r="382" spans="1:5">
      <c r="A382" s="164"/>
      <c r="B382" s="165"/>
      <c r="C382" s="166"/>
      <c r="D382" s="167"/>
      <c r="E382" s="165"/>
    </row>
    <row r="383" spans="1:5">
      <c r="A383" s="164"/>
      <c r="B383" s="165"/>
      <c r="C383" s="166"/>
      <c r="D383" s="167"/>
      <c r="E383" s="165"/>
    </row>
    <row r="384" spans="1:5">
      <c r="A384" s="164"/>
      <c r="B384" s="165"/>
      <c r="C384" s="166"/>
      <c r="D384" s="167"/>
      <c r="E384" s="165"/>
    </row>
    <row r="385" spans="1:5">
      <c r="A385" s="164"/>
      <c r="B385" s="165"/>
      <c r="C385" s="166"/>
      <c r="D385" s="167"/>
      <c r="E385" s="165"/>
    </row>
    <row r="386" spans="1:5">
      <c r="A386" s="164"/>
      <c r="B386" s="165"/>
      <c r="C386" s="166"/>
      <c r="D386" s="167"/>
      <c r="E386" s="165"/>
    </row>
    <row r="387" spans="1:5">
      <c r="A387" s="164"/>
      <c r="B387" s="165"/>
      <c r="C387" s="166"/>
      <c r="D387" s="167"/>
      <c r="E387" s="165"/>
    </row>
    <row r="388" spans="1:5">
      <c r="A388" s="164"/>
      <c r="B388" s="165"/>
      <c r="C388" s="166"/>
      <c r="D388" s="167"/>
      <c r="E388" s="165"/>
    </row>
    <row r="389" spans="1:5">
      <c r="A389" s="164"/>
      <c r="B389" s="165"/>
      <c r="C389" s="166"/>
      <c r="D389" s="167"/>
      <c r="E389" s="165"/>
    </row>
    <row r="390" spans="1:5">
      <c r="A390" s="164"/>
      <c r="B390" s="165"/>
      <c r="C390" s="166"/>
      <c r="D390" s="167"/>
      <c r="E390" s="165"/>
    </row>
    <row r="391" spans="1:5">
      <c r="A391" s="164"/>
      <c r="B391" s="165"/>
      <c r="C391" s="166"/>
      <c r="D391" s="167"/>
      <c r="E391" s="165"/>
    </row>
    <row r="392" spans="1:5">
      <c r="A392" s="164"/>
      <c r="B392" s="165"/>
      <c r="C392" s="166"/>
      <c r="D392" s="167"/>
      <c r="E392" s="165"/>
    </row>
    <row r="393" spans="1:5">
      <c r="A393" s="164"/>
      <c r="B393" s="165"/>
      <c r="C393" s="166"/>
      <c r="D393" s="167"/>
      <c r="E393" s="165"/>
    </row>
    <row r="394" spans="1:5">
      <c r="A394" s="164"/>
      <c r="B394" s="165"/>
      <c r="C394" s="166"/>
      <c r="D394" s="167"/>
      <c r="E394" s="165"/>
    </row>
    <row r="395" spans="1:5">
      <c r="A395" s="164"/>
      <c r="B395" s="165"/>
      <c r="C395" s="166"/>
      <c r="D395" s="167"/>
      <c r="E395" s="165"/>
    </row>
    <row r="396" spans="1:5">
      <c r="A396" s="164"/>
      <c r="B396" s="165"/>
      <c r="C396" s="166"/>
      <c r="D396" s="167"/>
      <c r="E396" s="165"/>
    </row>
    <row r="397" spans="1:5">
      <c r="A397" s="164"/>
      <c r="B397" s="165"/>
      <c r="C397" s="166"/>
      <c r="D397" s="167"/>
      <c r="E397" s="165"/>
    </row>
    <row r="398" spans="1:5">
      <c r="A398" s="164"/>
      <c r="B398" s="165"/>
      <c r="C398" s="166"/>
      <c r="D398" s="167"/>
      <c r="E398" s="165"/>
    </row>
    <row r="399" spans="1:5">
      <c r="A399" s="164"/>
      <c r="B399" s="165"/>
      <c r="C399" s="166"/>
      <c r="D399" s="167"/>
      <c r="E399" s="165"/>
    </row>
    <row r="400" spans="1:5">
      <c r="A400" s="164"/>
      <c r="B400" s="165"/>
      <c r="C400" s="166"/>
      <c r="D400" s="167"/>
      <c r="E400" s="165"/>
    </row>
    <row r="401" spans="1:5">
      <c r="A401" s="164"/>
      <c r="B401" s="165"/>
      <c r="C401" s="166"/>
      <c r="D401" s="167"/>
      <c r="E401" s="165"/>
    </row>
    <row r="402" spans="1:5">
      <c r="A402" s="164"/>
      <c r="B402" s="165"/>
      <c r="C402" s="166"/>
      <c r="D402" s="167"/>
      <c r="E402" s="165"/>
    </row>
    <row r="403" spans="1:5">
      <c r="A403" s="164"/>
      <c r="B403" s="165"/>
      <c r="C403" s="166"/>
      <c r="D403" s="167"/>
      <c r="E403" s="165"/>
    </row>
    <row r="404" spans="1:5">
      <c r="A404" s="164"/>
      <c r="B404" s="165"/>
      <c r="C404" s="166"/>
      <c r="D404" s="167"/>
      <c r="E404" s="165"/>
    </row>
    <row r="405" spans="1:5">
      <c r="A405" s="164"/>
      <c r="B405" s="165"/>
      <c r="C405" s="166"/>
      <c r="D405" s="167"/>
      <c r="E405" s="165"/>
    </row>
    <row r="406" spans="1:5">
      <c r="A406" s="164"/>
      <c r="B406" s="165"/>
      <c r="C406" s="166"/>
      <c r="D406" s="167"/>
      <c r="E406" s="165"/>
    </row>
    <row r="407" spans="1:5">
      <c r="A407" s="164"/>
      <c r="B407" s="165"/>
      <c r="C407" s="166"/>
      <c r="D407" s="167"/>
      <c r="E407" s="165"/>
    </row>
    <row r="408" spans="1:5">
      <c r="A408" s="164"/>
      <c r="B408" s="165"/>
      <c r="C408" s="166"/>
      <c r="D408" s="167"/>
      <c r="E408" s="165"/>
    </row>
    <row r="409" spans="1:5">
      <c r="A409" s="164"/>
      <c r="B409" s="165"/>
      <c r="C409" s="166"/>
      <c r="D409" s="167"/>
      <c r="E409" s="165"/>
    </row>
    <row r="410" spans="1:5">
      <c r="A410" s="164"/>
      <c r="B410" s="165"/>
      <c r="C410" s="166"/>
      <c r="D410" s="167"/>
      <c r="E410" s="165"/>
    </row>
    <row r="411" spans="1:5">
      <c r="A411" s="164"/>
      <c r="B411" s="165"/>
      <c r="C411" s="166"/>
      <c r="D411" s="167"/>
      <c r="E411" s="165"/>
    </row>
    <row r="412" spans="1:5">
      <c r="A412" s="164"/>
      <c r="B412" s="165"/>
      <c r="C412" s="166"/>
      <c r="D412" s="167"/>
      <c r="E412" s="165"/>
    </row>
    <row r="413" spans="1:5">
      <c r="A413" s="164"/>
      <c r="B413" s="165"/>
      <c r="C413" s="166"/>
      <c r="D413" s="167"/>
      <c r="E413" s="165"/>
    </row>
    <row r="414" spans="1:5">
      <c r="A414" s="164"/>
      <c r="B414" s="165"/>
      <c r="C414" s="166"/>
      <c r="D414" s="167"/>
      <c r="E414" s="165"/>
    </row>
    <row r="415" spans="1:5">
      <c r="A415" s="164"/>
      <c r="B415" s="165"/>
      <c r="C415" s="166"/>
      <c r="D415" s="167"/>
      <c r="E415" s="165"/>
    </row>
    <row r="416" spans="1:5">
      <c r="A416" s="164"/>
      <c r="B416" s="165"/>
      <c r="C416" s="166"/>
      <c r="D416" s="167"/>
      <c r="E416" s="165"/>
    </row>
    <row r="417" spans="1:5">
      <c r="A417" s="164"/>
      <c r="B417" s="165"/>
      <c r="C417" s="166"/>
      <c r="D417" s="167"/>
      <c r="E417" s="165"/>
    </row>
    <row r="418" spans="1:5">
      <c r="A418" s="164"/>
      <c r="B418" s="165"/>
      <c r="C418" s="166"/>
      <c r="D418" s="167"/>
      <c r="E418" s="165"/>
    </row>
    <row r="419" spans="1:5">
      <c r="A419" s="164"/>
      <c r="B419" s="165"/>
      <c r="C419" s="166"/>
      <c r="D419" s="167"/>
      <c r="E419" s="165"/>
    </row>
    <row r="420" spans="1:5">
      <c r="A420" s="164"/>
      <c r="B420" s="165"/>
      <c r="C420" s="166"/>
      <c r="D420" s="167"/>
      <c r="E420" s="165"/>
    </row>
    <row r="421" spans="1:5">
      <c r="A421" s="164"/>
      <c r="B421" s="165"/>
      <c r="C421" s="166"/>
      <c r="D421" s="167"/>
      <c r="E421" s="165"/>
    </row>
    <row r="422" spans="1:5">
      <c r="A422" s="164"/>
      <c r="B422" s="165"/>
      <c r="C422" s="166"/>
      <c r="D422" s="167"/>
      <c r="E422" s="165"/>
    </row>
    <row r="423" spans="1:5">
      <c r="A423" s="164"/>
      <c r="B423" s="165"/>
      <c r="C423" s="166"/>
      <c r="D423" s="167"/>
      <c r="E423" s="165"/>
    </row>
    <row r="424" spans="1:5">
      <c r="A424" s="164"/>
      <c r="B424" s="165"/>
      <c r="C424" s="166"/>
      <c r="D424" s="167"/>
      <c r="E424" s="165"/>
    </row>
    <row r="425" spans="1:5">
      <c r="A425" s="164"/>
      <c r="B425" s="165"/>
      <c r="C425" s="166"/>
      <c r="D425" s="167"/>
      <c r="E425" s="165"/>
    </row>
    <row r="426" spans="1:5">
      <c r="A426" s="164"/>
      <c r="B426" s="165"/>
      <c r="C426" s="166"/>
      <c r="D426" s="167"/>
      <c r="E426" s="165"/>
    </row>
    <row r="427" spans="1:5">
      <c r="A427" s="164"/>
      <c r="B427" s="165"/>
      <c r="C427" s="166"/>
      <c r="D427" s="167"/>
      <c r="E427" s="165"/>
    </row>
    <row r="428" spans="1:5">
      <c r="A428" s="164"/>
      <c r="B428" s="165"/>
      <c r="C428" s="166"/>
      <c r="D428" s="167"/>
      <c r="E428" s="165"/>
    </row>
    <row r="429" spans="1:5">
      <c r="A429" s="164"/>
      <c r="B429" s="165"/>
      <c r="C429" s="166"/>
      <c r="D429" s="167"/>
      <c r="E429" s="165"/>
    </row>
    <row r="430" spans="1:5">
      <c r="A430" s="164"/>
      <c r="B430" s="165"/>
      <c r="C430" s="166"/>
      <c r="D430" s="167"/>
      <c r="E430" s="165"/>
    </row>
    <row r="431" spans="1:5">
      <c r="A431" s="164"/>
      <c r="B431" s="165"/>
      <c r="C431" s="166"/>
      <c r="D431" s="167"/>
      <c r="E431" s="165"/>
    </row>
    <row r="432" spans="1:5">
      <c r="A432" s="164"/>
      <c r="B432" s="165"/>
      <c r="C432" s="166"/>
      <c r="D432" s="167"/>
      <c r="E432" s="165"/>
    </row>
    <row r="433" spans="1:5">
      <c r="A433" s="164"/>
      <c r="B433" s="165"/>
      <c r="C433" s="166"/>
      <c r="D433" s="167"/>
      <c r="E433" s="165"/>
    </row>
    <row r="434" spans="1:5">
      <c r="A434" s="164"/>
      <c r="B434" s="165"/>
      <c r="C434" s="166"/>
      <c r="D434" s="167"/>
      <c r="E434" s="165"/>
    </row>
    <row r="435" spans="1:5">
      <c r="A435" s="164"/>
      <c r="B435" s="165"/>
      <c r="C435" s="166"/>
      <c r="D435" s="167"/>
      <c r="E435" s="165"/>
    </row>
    <row r="436" spans="1:5">
      <c r="A436" s="164"/>
      <c r="B436" s="165"/>
      <c r="C436" s="166"/>
      <c r="D436" s="167"/>
      <c r="E436" s="165"/>
    </row>
    <row r="437" spans="1:5">
      <c r="A437" s="164"/>
      <c r="B437" s="165"/>
      <c r="C437" s="166"/>
      <c r="D437" s="167"/>
      <c r="E437" s="165"/>
    </row>
    <row r="438" spans="1:5">
      <c r="A438" s="164"/>
      <c r="B438" s="165"/>
      <c r="C438" s="166"/>
      <c r="D438" s="167"/>
      <c r="E438" s="165"/>
    </row>
    <row r="439" spans="1:5">
      <c r="A439" s="164"/>
      <c r="B439" s="165"/>
      <c r="C439" s="166"/>
      <c r="D439" s="167"/>
      <c r="E439" s="165"/>
    </row>
    <row r="440" spans="1:5">
      <c r="A440" s="164"/>
      <c r="B440" s="165"/>
      <c r="C440" s="166"/>
      <c r="D440" s="167"/>
      <c r="E440" s="165"/>
    </row>
    <row r="441" spans="1:5">
      <c r="A441" s="164"/>
      <c r="B441" s="165"/>
      <c r="C441" s="166"/>
      <c r="D441" s="167"/>
      <c r="E441" s="165"/>
    </row>
    <row r="442" spans="1:5">
      <c r="A442" s="164"/>
      <c r="B442" s="165"/>
      <c r="C442" s="166"/>
      <c r="D442" s="167"/>
      <c r="E442" s="165"/>
    </row>
    <row r="443" spans="1:5">
      <c r="A443" s="164"/>
      <c r="B443" s="165"/>
      <c r="C443" s="166"/>
      <c r="D443" s="167"/>
      <c r="E443" s="165"/>
    </row>
    <row r="444" spans="1:5">
      <c r="A444" s="164"/>
      <c r="B444" s="165"/>
      <c r="C444" s="166"/>
      <c r="D444" s="167"/>
      <c r="E444" s="165"/>
    </row>
    <row r="445" spans="1:5">
      <c r="A445" s="164"/>
      <c r="B445" s="165"/>
      <c r="C445" s="166"/>
      <c r="D445" s="167"/>
      <c r="E445" s="165"/>
    </row>
    <row r="446" spans="1:5">
      <c r="A446" s="164"/>
      <c r="B446" s="165"/>
      <c r="C446" s="166"/>
      <c r="D446" s="167"/>
      <c r="E446" s="165"/>
    </row>
    <row r="447" spans="1:5">
      <c r="A447" s="164"/>
      <c r="B447" s="165"/>
      <c r="C447" s="166"/>
      <c r="D447" s="167"/>
      <c r="E447" s="165"/>
    </row>
    <row r="448" spans="1:5">
      <c r="A448" s="164"/>
      <c r="B448" s="165"/>
      <c r="C448" s="166"/>
      <c r="D448" s="167"/>
      <c r="E448" s="165"/>
    </row>
    <row r="449" spans="1:5">
      <c r="A449" s="164"/>
      <c r="B449" s="165"/>
      <c r="C449" s="166"/>
      <c r="D449" s="167"/>
      <c r="E449" s="165"/>
    </row>
    <row r="450" spans="1:5">
      <c r="A450" s="164"/>
      <c r="B450" s="165"/>
      <c r="C450" s="166"/>
      <c r="D450" s="167"/>
      <c r="E450" s="165"/>
    </row>
    <row r="451" spans="1:5">
      <c r="A451" s="164"/>
      <c r="B451" s="165"/>
      <c r="C451" s="166"/>
      <c r="D451" s="167"/>
      <c r="E451" s="165"/>
    </row>
    <row r="452" spans="1:5">
      <c r="A452" s="164"/>
      <c r="B452" s="165"/>
      <c r="C452" s="166"/>
      <c r="D452" s="167"/>
      <c r="E452" s="165"/>
    </row>
    <row r="453" spans="1:5">
      <c r="A453" s="164"/>
      <c r="B453" s="165"/>
      <c r="C453" s="166"/>
      <c r="D453" s="167"/>
      <c r="E453" s="165"/>
    </row>
    <row r="454" spans="1:5">
      <c r="A454" s="164"/>
      <c r="B454" s="165"/>
      <c r="C454" s="166"/>
      <c r="D454" s="167"/>
      <c r="E454" s="165"/>
    </row>
    <row r="455" spans="1:5">
      <c r="A455" s="164"/>
      <c r="B455" s="165"/>
      <c r="C455" s="166"/>
      <c r="D455" s="167"/>
      <c r="E455" s="165"/>
    </row>
    <row r="456" spans="1:5">
      <c r="A456" s="164"/>
      <c r="B456" s="165"/>
      <c r="C456" s="166"/>
      <c r="D456" s="167"/>
      <c r="E456" s="165"/>
    </row>
    <row r="457" spans="1:5">
      <c r="A457" s="164"/>
      <c r="B457" s="165"/>
      <c r="C457" s="166"/>
      <c r="D457" s="167"/>
      <c r="E457" s="165"/>
    </row>
    <row r="458" spans="1:5">
      <c r="A458" s="164"/>
      <c r="B458" s="165"/>
      <c r="C458" s="166"/>
      <c r="D458" s="167"/>
      <c r="E458" s="165"/>
    </row>
    <row r="459" spans="1:5">
      <c r="A459" s="164"/>
      <c r="B459" s="165"/>
      <c r="C459" s="166"/>
      <c r="D459" s="167"/>
      <c r="E459" s="165"/>
    </row>
    <row r="460" spans="1:5">
      <c r="A460" s="164"/>
      <c r="B460" s="165"/>
      <c r="C460" s="166"/>
      <c r="D460" s="167"/>
      <c r="E460" s="165"/>
    </row>
    <row r="461" spans="1:5">
      <c r="A461" s="164"/>
      <c r="B461" s="165"/>
      <c r="C461" s="166"/>
      <c r="D461" s="167"/>
      <c r="E461" s="165"/>
    </row>
    <row r="462" spans="1:5">
      <c r="A462" s="164"/>
      <c r="B462" s="165"/>
      <c r="C462" s="166"/>
      <c r="D462" s="167"/>
      <c r="E462" s="165"/>
    </row>
    <row r="463" spans="1:5">
      <c r="A463" s="164"/>
      <c r="B463" s="165"/>
      <c r="C463" s="166"/>
      <c r="D463" s="167"/>
      <c r="E463" s="165"/>
    </row>
    <row r="464" spans="1:5">
      <c r="A464" s="164"/>
      <c r="B464" s="165"/>
      <c r="C464" s="166"/>
      <c r="D464" s="167"/>
      <c r="E464" s="165"/>
    </row>
    <row r="465" spans="1:5">
      <c r="A465" s="164"/>
      <c r="B465" s="165"/>
      <c r="C465" s="166"/>
      <c r="D465" s="167"/>
      <c r="E465" s="165"/>
    </row>
    <row r="466" spans="1:5">
      <c r="A466" s="164"/>
      <c r="B466" s="165"/>
      <c r="C466" s="166"/>
      <c r="D466" s="167"/>
      <c r="E466" s="165"/>
    </row>
    <row r="467" spans="1:5">
      <c r="A467" s="164"/>
      <c r="B467" s="165"/>
      <c r="C467" s="166"/>
      <c r="D467" s="167"/>
      <c r="E467" s="165"/>
    </row>
    <row r="468" spans="1:5">
      <c r="A468" s="164"/>
      <c r="B468" s="165"/>
      <c r="C468" s="166"/>
      <c r="D468" s="167"/>
      <c r="E468" s="165"/>
    </row>
    <row r="469" spans="1:5">
      <c r="A469" s="164"/>
      <c r="B469" s="165"/>
      <c r="C469" s="166"/>
      <c r="D469" s="167"/>
      <c r="E469" s="165"/>
    </row>
    <row r="470" spans="1:5">
      <c r="A470" s="164"/>
      <c r="B470" s="165"/>
      <c r="C470" s="166"/>
      <c r="D470" s="167"/>
      <c r="E470" s="165"/>
    </row>
    <row r="471" spans="1:5">
      <c r="A471" s="164"/>
      <c r="B471" s="165"/>
      <c r="C471" s="166"/>
      <c r="D471" s="167"/>
      <c r="E471" s="165"/>
    </row>
    <row r="472" spans="1:5">
      <c r="A472" s="164"/>
      <c r="B472" s="165"/>
      <c r="C472" s="166"/>
      <c r="D472" s="167"/>
      <c r="E472" s="165"/>
    </row>
    <row r="473" spans="1:5">
      <c r="A473" s="164"/>
      <c r="B473" s="165"/>
      <c r="C473" s="166"/>
      <c r="D473" s="167"/>
      <c r="E473" s="165"/>
    </row>
    <row r="474" spans="1:5">
      <c r="A474" s="164"/>
      <c r="B474" s="165"/>
      <c r="C474" s="166"/>
      <c r="D474" s="167"/>
      <c r="E474" s="165"/>
    </row>
    <row r="475" spans="1:5">
      <c r="A475" s="164"/>
      <c r="B475" s="165"/>
      <c r="C475" s="166"/>
      <c r="D475" s="167"/>
      <c r="E475" s="165"/>
    </row>
    <row r="476" spans="1:5">
      <c r="A476" s="164"/>
      <c r="B476" s="165"/>
      <c r="C476" s="166"/>
      <c r="D476" s="167"/>
      <c r="E476" s="165"/>
    </row>
    <row r="477" spans="1:5">
      <c r="A477" s="164"/>
      <c r="B477" s="165"/>
      <c r="C477" s="166"/>
      <c r="D477" s="167"/>
      <c r="E477" s="165"/>
    </row>
    <row r="478" spans="1:5">
      <c r="A478" s="164"/>
      <c r="B478" s="165"/>
      <c r="C478" s="166"/>
      <c r="D478" s="167"/>
      <c r="E478" s="165"/>
    </row>
    <row r="479" spans="1:5">
      <c r="A479" s="164"/>
      <c r="B479" s="165"/>
      <c r="C479" s="166"/>
      <c r="D479" s="167"/>
      <c r="E479" s="165"/>
    </row>
    <row r="480" spans="1:5">
      <c r="A480" s="164"/>
      <c r="B480" s="165"/>
      <c r="C480" s="166"/>
      <c r="D480" s="167"/>
      <c r="E480" s="165"/>
    </row>
    <row r="481" spans="1:5">
      <c r="A481" s="164"/>
      <c r="B481" s="165"/>
      <c r="C481" s="166"/>
      <c r="D481" s="167"/>
      <c r="E481" s="165"/>
    </row>
    <row r="482" spans="1:5">
      <c r="A482" s="164"/>
      <c r="B482" s="165"/>
      <c r="C482" s="166"/>
      <c r="D482" s="167"/>
      <c r="E482" s="165"/>
    </row>
    <row r="483" spans="1:5">
      <c r="A483" s="164"/>
      <c r="B483" s="165"/>
      <c r="C483" s="166"/>
      <c r="D483" s="167"/>
      <c r="E483" s="165"/>
    </row>
    <row r="484" spans="1:5">
      <c r="A484" s="164"/>
      <c r="B484" s="165"/>
      <c r="C484" s="166"/>
      <c r="D484" s="167"/>
      <c r="E484" s="165"/>
    </row>
    <row r="485" spans="1:5">
      <c r="A485" s="164"/>
      <c r="B485" s="165"/>
      <c r="C485" s="166"/>
      <c r="D485" s="167"/>
      <c r="E485" s="165"/>
    </row>
    <row r="486" spans="1:5">
      <c r="A486" s="164"/>
      <c r="B486" s="165"/>
      <c r="C486" s="166"/>
      <c r="D486" s="167"/>
      <c r="E486" s="165"/>
    </row>
    <row r="487" spans="1:5">
      <c r="A487" s="164"/>
      <c r="B487" s="165"/>
      <c r="C487" s="166"/>
      <c r="D487" s="167"/>
      <c r="E487" s="165"/>
    </row>
    <row r="488" spans="1:5">
      <c r="A488" s="164"/>
      <c r="B488" s="165"/>
      <c r="C488" s="166"/>
      <c r="D488" s="167"/>
      <c r="E488" s="165"/>
    </row>
    <row r="489" spans="1:5">
      <c r="A489" s="164"/>
      <c r="B489" s="165"/>
      <c r="C489" s="166"/>
      <c r="D489" s="167"/>
      <c r="E489" s="165"/>
    </row>
    <row r="490" spans="1:5">
      <c r="A490" s="164"/>
      <c r="B490" s="165"/>
      <c r="C490" s="166"/>
      <c r="D490" s="167"/>
      <c r="E490" s="165"/>
    </row>
    <row r="491" spans="1:5">
      <c r="A491" s="164"/>
      <c r="B491" s="165"/>
      <c r="C491" s="166"/>
      <c r="D491" s="167"/>
      <c r="E491" s="165"/>
    </row>
    <row r="492" spans="1:5">
      <c r="A492" s="164"/>
      <c r="B492" s="165"/>
      <c r="C492" s="166"/>
      <c r="D492" s="167"/>
      <c r="E492" s="165"/>
    </row>
    <row r="493" spans="1:5">
      <c r="A493" s="164"/>
      <c r="B493" s="165"/>
      <c r="C493" s="166"/>
      <c r="D493" s="167"/>
      <c r="E493" s="165"/>
    </row>
    <row r="494" spans="1:5">
      <c r="A494" s="164"/>
      <c r="B494" s="165"/>
      <c r="C494" s="166"/>
      <c r="D494" s="167"/>
      <c r="E494" s="165"/>
    </row>
    <row r="495" spans="1:5">
      <c r="A495" s="164"/>
      <c r="B495" s="165"/>
      <c r="C495" s="166"/>
      <c r="D495" s="167"/>
      <c r="E495" s="165"/>
    </row>
    <row r="496" spans="1:5">
      <c r="A496" s="164"/>
      <c r="B496" s="165"/>
      <c r="C496" s="166"/>
      <c r="D496" s="167"/>
      <c r="E496" s="165"/>
    </row>
    <row r="497" spans="1:5">
      <c r="A497" s="164"/>
      <c r="B497" s="165"/>
      <c r="C497" s="166"/>
      <c r="D497" s="167"/>
      <c r="E497" s="165"/>
    </row>
    <row r="498" spans="1:5">
      <c r="A498" s="164"/>
      <c r="B498" s="165"/>
      <c r="C498" s="166"/>
      <c r="D498" s="167"/>
      <c r="E498" s="165"/>
    </row>
    <row r="499" spans="1:5">
      <c r="A499" s="164"/>
      <c r="B499" s="165"/>
      <c r="C499" s="166"/>
      <c r="D499" s="167"/>
      <c r="E499" s="165"/>
    </row>
    <row r="500" spans="1:5">
      <c r="A500" s="164"/>
      <c r="B500" s="165"/>
      <c r="C500" s="166"/>
      <c r="D500" s="167"/>
      <c r="E500" s="165"/>
    </row>
    <row r="501" spans="1:5">
      <c r="A501" s="164"/>
      <c r="B501" s="165"/>
      <c r="C501" s="166"/>
      <c r="D501" s="167"/>
      <c r="E501" s="165"/>
    </row>
    <row r="502" spans="1:5">
      <c r="A502" s="164"/>
      <c r="B502" s="165"/>
      <c r="C502" s="166"/>
      <c r="D502" s="167"/>
      <c r="E502" s="165"/>
    </row>
    <row r="503" spans="1:5">
      <c r="A503" s="164"/>
      <c r="B503" s="165"/>
      <c r="C503" s="166"/>
      <c r="D503" s="167"/>
      <c r="E503" s="165"/>
    </row>
    <row r="504" spans="1:5">
      <c r="A504" s="164"/>
      <c r="B504" s="165"/>
      <c r="C504" s="166"/>
      <c r="D504" s="167"/>
      <c r="E504" s="165"/>
    </row>
    <row r="505" spans="1:5">
      <c r="A505" s="164"/>
      <c r="B505" s="165"/>
      <c r="C505" s="166"/>
      <c r="D505" s="167"/>
      <c r="E505" s="165"/>
    </row>
    <row r="506" spans="1:5">
      <c r="A506" s="164"/>
      <c r="B506" s="165"/>
      <c r="C506" s="166"/>
      <c r="D506" s="167"/>
      <c r="E506" s="165"/>
    </row>
    <row r="507" spans="1:5">
      <c r="A507" s="164"/>
      <c r="B507" s="165"/>
      <c r="C507" s="166"/>
      <c r="D507" s="167"/>
      <c r="E507" s="165"/>
    </row>
    <row r="508" spans="1:5">
      <c r="A508" s="164"/>
      <c r="B508" s="165"/>
      <c r="C508" s="166"/>
      <c r="D508" s="167"/>
      <c r="E508" s="165"/>
    </row>
    <row r="509" spans="1:5">
      <c r="A509" s="164"/>
      <c r="B509" s="165"/>
      <c r="C509" s="166"/>
      <c r="D509" s="167"/>
      <c r="E509" s="165"/>
    </row>
    <row r="510" spans="1:5">
      <c r="A510" s="164"/>
      <c r="B510" s="165"/>
      <c r="C510" s="166"/>
      <c r="D510" s="167"/>
      <c r="E510" s="165"/>
    </row>
    <row r="511" spans="1:5">
      <c r="A511" s="164"/>
      <c r="B511" s="165"/>
      <c r="C511" s="166"/>
      <c r="D511" s="167"/>
      <c r="E511" s="165"/>
    </row>
    <row r="512" spans="1:5">
      <c r="A512" s="164"/>
      <c r="B512" s="165"/>
      <c r="C512" s="166"/>
      <c r="D512" s="167"/>
      <c r="E512" s="165"/>
    </row>
    <row r="513" spans="1:5">
      <c r="A513" s="164"/>
      <c r="B513" s="165"/>
      <c r="C513" s="166"/>
      <c r="D513" s="167"/>
      <c r="E513" s="165"/>
    </row>
    <row r="514" spans="1:5">
      <c r="A514" s="164"/>
      <c r="B514" s="165"/>
      <c r="C514" s="166"/>
      <c r="D514" s="167"/>
      <c r="E514" s="165"/>
    </row>
    <row r="515" spans="1:5">
      <c r="A515" s="164"/>
      <c r="B515" s="165"/>
      <c r="C515" s="166"/>
      <c r="D515" s="167"/>
      <c r="E515" s="165"/>
    </row>
    <row r="516" spans="1:5">
      <c r="A516" s="164"/>
      <c r="B516" s="165"/>
      <c r="C516" s="166"/>
      <c r="D516" s="167"/>
      <c r="E516" s="165"/>
    </row>
    <row r="517" spans="1:5">
      <c r="A517" s="164"/>
      <c r="B517" s="165"/>
      <c r="C517" s="166"/>
      <c r="D517" s="167"/>
      <c r="E517" s="165"/>
    </row>
    <row r="518" spans="1:5">
      <c r="A518" s="164"/>
      <c r="B518" s="165"/>
      <c r="C518" s="166"/>
      <c r="D518" s="167"/>
      <c r="E518" s="165"/>
    </row>
    <row r="519" spans="1:5">
      <c r="A519" s="164"/>
      <c r="B519" s="165"/>
      <c r="C519" s="166"/>
      <c r="D519" s="167"/>
      <c r="E519" s="165"/>
    </row>
    <row r="520" spans="1:5">
      <c r="A520" s="164"/>
      <c r="B520" s="165"/>
      <c r="C520" s="166"/>
      <c r="D520" s="167"/>
      <c r="E520" s="165"/>
    </row>
    <row r="521" spans="1:5">
      <c r="A521" s="164"/>
      <c r="B521" s="165"/>
      <c r="C521" s="166"/>
      <c r="D521" s="167"/>
      <c r="E521" s="165"/>
    </row>
    <row r="522" spans="1:5">
      <c r="A522" s="164"/>
      <c r="B522" s="165"/>
      <c r="C522" s="166"/>
      <c r="D522" s="167"/>
      <c r="E522" s="165"/>
    </row>
    <row r="523" spans="1:5">
      <c r="A523" s="164"/>
      <c r="B523" s="165"/>
      <c r="C523" s="166"/>
      <c r="D523" s="167"/>
      <c r="E523" s="165"/>
    </row>
    <row r="524" spans="1:5">
      <c r="A524" s="164"/>
      <c r="B524" s="165"/>
      <c r="C524" s="166"/>
      <c r="D524" s="167"/>
      <c r="E524" s="165"/>
    </row>
    <row r="525" spans="1:5">
      <c r="A525" s="164"/>
      <c r="B525" s="165"/>
      <c r="C525" s="166"/>
      <c r="D525" s="167"/>
      <c r="E525" s="165"/>
    </row>
    <row r="526" spans="1:5">
      <c r="A526" s="164"/>
      <c r="B526" s="165"/>
      <c r="C526" s="166"/>
      <c r="D526" s="167"/>
      <c r="E526" s="165"/>
    </row>
    <row r="527" spans="1:5">
      <c r="A527" s="164"/>
      <c r="B527" s="165"/>
      <c r="C527" s="166"/>
      <c r="D527" s="167"/>
      <c r="E527" s="165"/>
    </row>
    <row r="528" spans="1:5">
      <c r="A528" s="164"/>
      <c r="B528" s="165"/>
      <c r="C528" s="166"/>
      <c r="D528" s="167"/>
      <c r="E528" s="165"/>
    </row>
    <row r="529" spans="1:5">
      <c r="A529" s="164"/>
      <c r="B529" s="165"/>
      <c r="C529" s="166"/>
      <c r="D529" s="167"/>
      <c r="E529" s="165"/>
    </row>
    <row r="530" spans="1:5">
      <c r="A530" s="164"/>
      <c r="B530" s="165"/>
      <c r="C530" s="166"/>
      <c r="D530" s="167"/>
      <c r="E530" s="165"/>
    </row>
    <row r="531" spans="1:5">
      <c r="A531" s="164"/>
      <c r="B531" s="165"/>
      <c r="C531" s="166"/>
      <c r="D531" s="167"/>
      <c r="E531" s="165"/>
    </row>
    <row r="532" spans="1:5">
      <c r="A532" s="164"/>
      <c r="B532" s="165"/>
      <c r="C532" s="166"/>
      <c r="D532" s="167"/>
      <c r="E532" s="165"/>
    </row>
    <row r="533" spans="1:5">
      <c r="A533" s="164"/>
      <c r="B533" s="165"/>
      <c r="C533" s="166"/>
      <c r="D533" s="167"/>
      <c r="E533" s="165"/>
    </row>
    <row r="534" spans="1:5">
      <c r="A534" s="164"/>
      <c r="B534" s="165"/>
      <c r="C534" s="166"/>
      <c r="D534" s="167"/>
      <c r="E534" s="165"/>
    </row>
    <row r="535" spans="1:5">
      <c r="A535" s="164"/>
      <c r="B535" s="165"/>
      <c r="C535" s="166"/>
      <c r="D535" s="167"/>
      <c r="E535" s="165"/>
    </row>
    <row r="536" spans="1:5">
      <c r="A536" s="164"/>
      <c r="B536" s="165"/>
      <c r="C536" s="166"/>
      <c r="D536" s="167"/>
      <c r="E536" s="165"/>
    </row>
    <row r="537" spans="1:5">
      <c r="A537" s="164"/>
      <c r="B537" s="165"/>
      <c r="C537" s="166"/>
      <c r="D537" s="167"/>
      <c r="E537" s="165"/>
    </row>
    <row r="538" spans="1:5">
      <c r="A538" s="164"/>
      <c r="B538" s="165"/>
      <c r="C538" s="166"/>
      <c r="D538" s="167"/>
      <c r="E538" s="165"/>
    </row>
    <row r="539" spans="1:5">
      <c r="A539" s="164"/>
      <c r="B539" s="165"/>
      <c r="C539" s="166"/>
      <c r="D539" s="167"/>
      <c r="E539" s="165"/>
    </row>
    <row r="540" spans="1:5">
      <c r="A540" s="164"/>
      <c r="B540" s="165"/>
      <c r="C540" s="166"/>
      <c r="D540" s="167"/>
      <c r="E540" s="165"/>
    </row>
    <row r="541" spans="1:5">
      <c r="A541" s="164"/>
      <c r="B541" s="165"/>
      <c r="C541" s="166"/>
      <c r="D541" s="167"/>
      <c r="E541" s="165"/>
    </row>
    <row r="542" spans="1:5">
      <c r="A542" s="164"/>
      <c r="B542" s="165"/>
      <c r="C542" s="166"/>
      <c r="D542" s="167"/>
      <c r="E542" s="165"/>
    </row>
    <row r="543" spans="1:5">
      <c r="A543" s="164"/>
      <c r="B543" s="165"/>
      <c r="C543" s="166"/>
      <c r="D543" s="167"/>
      <c r="E543" s="165"/>
    </row>
    <row r="544" spans="1:5">
      <c r="A544" s="164"/>
      <c r="B544" s="165"/>
      <c r="C544" s="166"/>
      <c r="D544" s="167"/>
      <c r="E544" s="165"/>
    </row>
    <row r="545" spans="1:5">
      <c r="A545" s="164"/>
      <c r="B545" s="165"/>
      <c r="C545" s="166"/>
      <c r="D545" s="167"/>
      <c r="E545" s="165"/>
    </row>
    <row r="546" spans="1:5">
      <c r="A546" s="164"/>
      <c r="B546" s="165"/>
      <c r="C546" s="166"/>
      <c r="D546" s="167"/>
      <c r="E546" s="165"/>
    </row>
    <row r="547" spans="1:5">
      <c r="A547" s="164"/>
      <c r="B547" s="165"/>
      <c r="C547" s="166"/>
      <c r="D547" s="167"/>
      <c r="E547" s="165"/>
    </row>
    <row r="548" spans="1:5">
      <c r="A548" s="164"/>
      <c r="B548" s="165"/>
      <c r="C548" s="166"/>
      <c r="D548" s="167"/>
      <c r="E548" s="165"/>
    </row>
    <row r="549" spans="1:5">
      <c r="A549" s="164"/>
      <c r="B549" s="165"/>
      <c r="C549" s="166"/>
      <c r="D549" s="167"/>
      <c r="E549" s="165"/>
    </row>
    <row r="550" spans="1:5">
      <c r="A550" s="164"/>
      <c r="B550" s="165"/>
      <c r="C550" s="166"/>
      <c r="D550" s="167"/>
      <c r="E550" s="165"/>
    </row>
    <row r="551" spans="1:5">
      <c r="A551" s="164"/>
      <c r="B551" s="165"/>
      <c r="C551" s="166"/>
      <c r="D551" s="167"/>
      <c r="E551" s="165"/>
    </row>
    <row r="552" spans="1:5">
      <c r="A552" s="164"/>
      <c r="B552" s="165"/>
      <c r="C552" s="166"/>
      <c r="D552" s="167"/>
      <c r="E552" s="165"/>
    </row>
    <row r="553" spans="1:5">
      <c r="A553" s="164"/>
      <c r="B553" s="165"/>
      <c r="C553" s="166"/>
      <c r="D553" s="167"/>
      <c r="E553" s="165"/>
    </row>
    <row r="554" spans="1:5">
      <c r="A554" s="164"/>
      <c r="B554" s="165"/>
      <c r="C554" s="166"/>
      <c r="D554" s="167"/>
      <c r="E554" s="165"/>
    </row>
    <row r="555" spans="1:5">
      <c r="A555" s="164"/>
      <c r="B555" s="165"/>
      <c r="C555" s="166"/>
      <c r="D555" s="167"/>
      <c r="E555" s="165"/>
    </row>
    <row r="556" spans="1:5">
      <c r="A556" s="164"/>
      <c r="B556" s="165"/>
      <c r="C556" s="166"/>
      <c r="D556" s="167"/>
      <c r="E556" s="165"/>
    </row>
    <row r="557" spans="1:5">
      <c r="A557" s="164"/>
      <c r="B557" s="165"/>
      <c r="C557" s="166"/>
      <c r="D557" s="167"/>
      <c r="E557" s="165"/>
    </row>
    <row r="558" spans="1:5">
      <c r="A558" s="164"/>
      <c r="B558" s="165"/>
      <c r="C558" s="166"/>
      <c r="D558" s="167"/>
      <c r="E558" s="165"/>
    </row>
    <row r="559" spans="1:5">
      <c r="A559" s="164"/>
      <c r="B559" s="165"/>
      <c r="C559" s="166"/>
      <c r="D559" s="167"/>
      <c r="E559" s="165"/>
    </row>
    <row r="560" spans="1:5">
      <c r="A560" s="164"/>
      <c r="B560" s="165"/>
      <c r="C560" s="166"/>
      <c r="D560" s="167"/>
      <c r="E560" s="165"/>
    </row>
    <row r="561" spans="1:5">
      <c r="A561" s="164"/>
      <c r="B561" s="165"/>
      <c r="C561" s="166"/>
      <c r="D561" s="167"/>
      <c r="E561" s="165"/>
    </row>
    <row r="562" spans="1:5">
      <c r="A562" s="164"/>
      <c r="B562" s="165"/>
      <c r="C562" s="166"/>
      <c r="D562" s="167"/>
      <c r="E562" s="165"/>
    </row>
    <row r="563" spans="1:5">
      <c r="A563" s="164"/>
      <c r="B563" s="165"/>
      <c r="C563" s="166"/>
      <c r="D563" s="167"/>
      <c r="E563" s="165"/>
    </row>
    <row r="564" spans="1:5">
      <c r="A564" s="164"/>
      <c r="B564" s="165"/>
      <c r="C564" s="166"/>
      <c r="D564" s="167"/>
      <c r="E564" s="165"/>
    </row>
    <row r="565" spans="1:5">
      <c r="A565" s="164"/>
      <c r="B565" s="165"/>
      <c r="C565" s="166"/>
      <c r="D565" s="167"/>
      <c r="E565" s="165"/>
    </row>
    <row r="566" spans="1:5">
      <c r="A566" s="164"/>
      <c r="B566" s="165"/>
      <c r="C566" s="166"/>
      <c r="D566" s="167"/>
      <c r="E566" s="165"/>
    </row>
    <row r="567" spans="1:5">
      <c r="A567" s="164"/>
      <c r="B567" s="165"/>
      <c r="C567" s="166"/>
      <c r="D567" s="167"/>
      <c r="E567" s="165"/>
    </row>
    <row r="568" spans="1:5">
      <c r="A568" s="164"/>
      <c r="B568" s="165"/>
      <c r="C568" s="166"/>
      <c r="D568" s="167"/>
      <c r="E568" s="165"/>
    </row>
    <row r="569" spans="1:5">
      <c r="A569" s="164"/>
      <c r="B569" s="165"/>
      <c r="C569" s="166"/>
      <c r="D569" s="167"/>
      <c r="E569" s="165"/>
    </row>
    <row r="570" spans="1:5">
      <c r="A570" s="164"/>
      <c r="B570" s="165"/>
      <c r="C570" s="166"/>
      <c r="D570" s="167"/>
      <c r="E570" s="165"/>
    </row>
    <row r="571" spans="1:5">
      <c r="A571" s="164"/>
      <c r="B571" s="165"/>
      <c r="C571" s="166"/>
      <c r="D571" s="167"/>
      <c r="E571" s="165"/>
    </row>
    <row r="572" spans="1:5">
      <c r="A572" s="164"/>
      <c r="B572" s="165"/>
      <c r="C572" s="166"/>
      <c r="D572" s="167"/>
      <c r="E572" s="165"/>
    </row>
    <row r="573" spans="1:5">
      <c r="A573" s="164"/>
      <c r="B573" s="165"/>
      <c r="C573" s="166"/>
      <c r="D573" s="167"/>
      <c r="E573" s="165"/>
    </row>
    <row r="574" spans="1:5">
      <c r="A574" s="164"/>
      <c r="B574" s="165"/>
      <c r="C574" s="166"/>
      <c r="D574" s="167"/>
      <c r="E574" s="165"/>
    </row>
    <row r="575" spans="1:5">
      <c r="A575" s="164"/>
      <c r="B575" s="165"/>
      <c r="C575" s="166"/>
      <c r="D575" s="167"/>
      <c r="E575" s="165"/>
    </row>
    <row r="576" spans="1:5">
      <c r="A576" s="164"/>
      <c r="B576" s="165"/>
      <c r="C576" s="166"/>
      <c r="D576" s="167"/>
      <c r="E576" s="165"/>
    </row>
    <row r="577" spans="1:5">
      <c r="A577" s="164"/>
      <c r="B577" s="165"/>
      <c r="C577" s="166"/>
      <c r="D577" s="167"/>
      <c r="E577" s="165"/>
    </row>
    <row r="578" spans="1:5">
      <c r="A578" s="164"/>
      <c r="B578" s="165"/>
      <c r="C578" s="166"/>
      <c r="D578" s="167"/>
      <c r="E578" s="165"/>
    </row>
    <row r="579" spans="1:5">
      <c r="A579" s="164"/>
      <c r="B579" s="165"/>
      <c r="C579" s="166"/>
      <c r="D579" s="167"/>
      <c r="E579" s="165"/>
    </row>
    <row r="580" spans="1:5">
      <c r="A580" s="164"/>
      <c r="B580" s="165"/>
      <c r="C580" s="166"/>
      <c r="D580" s="167"/>
      <c r="E580" s="165"/>
    </row>
    <row r="581" spans="1:5">
      <c r="A581" s="164"/>
      <c r="B581" s="165"/>
      <c r="C581" s="166"/>
      <c r="D581" s="167"/>
      <c r="E581" s="165"/>
    </row>
    <row r="582" spans="1:5">
      <c r="A582" s="164"/>
      <c r="B582" s="165"/>
      <c r="C582" s="166"/>
      <c r="D582" s="167"/>
      <c r="E582" s="165"/>
    </row>
    <row r="583" spans="1:5">
      <c r="A583" s="164"/>
      <c r="B583" s="165"/>
      <c r="C583" s="166"/>
      <c r="D583" s="167"/>
      <c r="E583" s="165"/>
    </row>
    <row r="584" spans="1:5">
      <c r="A584" s="164"/>
      <c r="B584" s="165"/>
      <c r="C584" s="166"/>
      <c r="D584" s="167"/>
      <c r="E584" s="165"/>
    </row>
    <row r="585" spans="1:5">
      <c r="A585" s="164"/>
      <c r="B585" s="165"/>
      <c r="C585" s="166"/>
      <c r="D585" s="167"/>
      <c r="E585" s="165"/>
    </row>
    <row r="586" spans="1:5">
      <c r="A586" s="164"/>
      <c r="B586" s="165"/>
      <c r="C586" s="166"/>
      <c r="D586" s="167"/>
      <c r="E586" s="165"/>
    </row>
    <row r="587" spans="1:5">
      <c r="A587" s="164"/>
      <c r="B587" s="165"/>
      <c r="C587" s="166"/>
      <c r="D587" s="167"/>
      <c r="E587" s="165"/>
    </row>
    <row r="588" spans="1:5">
      <c r="A588" s="164"/>
      <c r="B588" s="165"/>
      <c r="C588" s="166"/>
      <c r="D588" s="167"/>
      <c r="E588" s="165"/>
    </row>
    <row r="589" spans="1:5">
      <c r="A589" s="164"/>
      <c r="B589" s="165"/>
      <c r="C589" s="166"/>
      <c r="D589" s="167"/>
      <c r="E589" s="165"/>
    </row>
    <row r="590" spans="1:5">
      <c r="A590" s="164"/>
      <c r="B590" s="165"/>
      <c r="C590" s="166"/>
      <c r="D590" s="167"/>
      <c r="E590" s="165"/>
    </row>
    <row r="591" spans="1:5">
      <c r="A591" s="164"/>
      <c r="B591" s="165"/>
      <c r="C591" s="166"/>
      <c r="D591" s="167"/>
      <c r="E591" s="165"/>
    </row>
    <row r="592" spans="1:5">
      <c r="A592" s="164"/>
      <c r="B592" s="165"/>
      <c r="C592" s="166"/>
      <c r="D592" s="167"/>
      <c r="E592" s="165"/>
    </row>
    <row r="593" spans="1:5">
      <c r="A593" s="164"/>
      <c r="B593" s="165"/>
      <c r="C593" s="166"/>
      <c r="D593" s="167"/>
      <c r="E593" s="165"/>
    </row>
    <row r="594" spans="1:5">
      <c r="A594" s="164"/>
      <c r="B594" s="165"/>
      <c r="C594" s="166"/>
      <c r="D594" s="167"/>
      <c r="E594" s="165"/>
    </row>
    <row r="595" spans="1:5">
      <c r="A595" s="164"/>
      <c r="B595" s="165"/>
      <c r="C595" s="166"/>
      <c r="D595" s="167"/>
      <c r="E595" s="165"/>
    </row>
    <row r="596" spans="1:5">
      <c r="A596" s="164"/>
      <c r="B596" s="165"/>
      <c r="C596" s="166"/>
      <c r="D596" s="167"/>
      <c r="E596" s="165"/>
    </row>
    <row r="597" spans="1:5">
      <c r="A597" s="164"/>
      <c r="B597" s="165"/>
      <c r="C597" s="166"/>
      <c r="D597" s="167"/>
      <c r="E597" s="165"/>
    </row>
    <row r="598" spans="1:5">
      <c r="A598" s="164"/>
      <c r="B598" s="165"/>
      <c r="C598" s="166"/>
      <c r="D598" s="167"/>
      <c r="E598" s="165"/>
    </row>
    <row r="599" spans="1:5">
      <c r="A599" s="164"/>
      <c r="B599" s="165"/>
      <c r="C599" s="166"/>
      <c r="D599" s="167"/>
      <c r="E599" s="165"/>
    </row>
    <row r="600" spans="1:5">
      <c r="A600" s="164"/>
      <c r="B600" s="165"/>
      <c r="C600" s="166"/>
      <c r="D600" s="167"/>
      <c r="E600" s="165"/>
    </row>
    <row r="601" spans="1:5">
      <c r="A601" s="164"/>
      <c r="B601" s="165"/>
      <c r="C601" s="166"/>
      <c r="D601" s="167"/>
      <c r="E601" s="165"/>
    </row>
    <row r="602" spans="1:5">
      <c r="A602" s="164"/>
      <c r="B602" s="165"/>
      <c r="C602" s="166"/>
      <c r="D602" s="167"/>
      <c r="E602" s="165"/>
    </row>
    <row r="603" spans="1:5">
      <c r="A603" s="164"/>
      <c r="B603" s="165"/>
      <c r="C603" s="166"/>
      <c r="D603" s="167"/>
      <c r="E603" s="165"/>
    </row>
    <row r="604" spans="1:5">
      <c r="A604" s="164"/>
      <c r="B604" s="165"/>
      <c r="C604" s="166"/>
      <c r="D604" s="167"/>
      <c r="E604" s="165"/>
    </row>
    <row r="605" spans="1:5">
      <c r="A605" s="164"/>
      <c r="B605" s="165"/>
      <c r="C605" s="166"/>
      <c r="D605" s="167"/>
      <c r="E605" s="165"/>
    </row>
    <row r="606" spans="1:5">
      <c r="A606" s="164"/>
      <c r="B606" s="165"/>
      <c r="C606" s="166"/>
      <c r="D606" s="167"/>
      <c r="E606" s="165"/>
    </row>
    <row r="607" spans="1:5">
      <c r="A607" s="164"/>
      <c r="B607" s="165"/>
      <c r="C607" s="166"/>
      <c r="D607" s="167"/>
      <c r="E607" s="165"/>
    </row>
    <row r="608" spans="1:5">
      <c r="A608" s="164"/>
      <c r="B608" s="165"/>
      <c r="C608" s="166"/>
      <c r="D608" s="167"/>
      <c r="E608" s="165"/>
    </row>
    <row r="609" spans="1:5">
      <c r="A609" s="164"/>
      <c r="B609" s="168"/>
      <c r="C609" s="169"/>
      <c r="D609" s="170"/>
      <c r="E609" s="168"/>
    </row>
    <row r="610" spans="1:5">
      <c r="A610" s="164"/>
      <c r="B610" s="165"/>
      <c r="C610" s="166"/>
      <c r="D610" s="167"/>
      <c r="E610" s="165"/>
    </row>
    <row r="611" spans="1:5">
      <c r="A611" s="164"/>
      <c r="B611" s="165"/>
      <c r="C611" s="166"/>
      <c r="D611" s="167"/>
      <c r="E611" s="165"/>
    </row>
    <row r="612" spans="1:5">
      <c r="A612" s="164"/>
      <c r="B612" s="165"/>
      <c r="C612" s="166"/>
      <c r="D612" s="167"/>
      <c r="E612" s="165"/>
    </row>
    <row r="613" spans="1:5">
      <c r="A613" s="164"/>
      <c r="B613" s="165"/>
      <c r="C613" s="166"/>
      <c r="D613" s="167"/>
      <c r="E613" s="165"/>
    </row>
    <row r="614" spans="1:5">
      <c r="A614" s="164"/>
      <c r="B614" s="165"/>
      <c r="C614" s="166"/>
      <c r="D614" s="167"/>
      <c r="E614" s="165"/>
    </row>
    <row r="615" spans="1:5">
      <c r="A615" s="164"/>
      <c r="B615" s="165"/>
      <c r="C615" s="166"/>
      <c r="D615" s="167"/>
      <c r="E615" s="165"/>
    </row>
    <row r="616" spans="1:5">
      <c r="A616" s="164"/>
      <c r="B616" s="165"/>
      <c r="C616" s="166"/>
      <c r="D616" s="167"/>
      <c r="E616" s="165"/>
    </row>
    <row r="617" spans="1:5">
      <c r="A617" s="164"/>
      <c r="B617" s="165"/>
      <c r="C617" s="166"/>
      <c r="D617" s="167"/>
      <c r="E617" s="165"/>
    </row>
    <row r="618" spans="1:5">
      <c r="A618" s="164"/>
      <c r="B618" s="165"/>
      <c r="C618" s="166"/>
      <c r="D618" s="167"/>
      <c r="E618" s="165"/>
    </row>
    <row r="619" spans="1:5">
      <c r="A619" s="164"/>
      <c r="B619" s="165"/>
      <c r="C619" s="166"/>
      <c r="D619" s="167"/>
      <c r="E619" s="165"/>
    </row>
    <row r="620" spans="1:5">
      <c r="A620" s="164"/>
      <c r="B620" s="165"/>
      <c r="C620" s="166"/>
      <c r="D620" s="167"/>
      <c r="E620" s="165"/>
    </row>
    <row r="621" spans="1:5">
      <c r="A621" s="164"/>
      <c r="B621" s="165"/>
      <c r="C621" s="166"/>
      <c r="D621" s="167"/>
      <c r="E621" s="165"/>
    </row>
    <row r="622" spans="1:5">
      <c r="A622" s="164"/>
      <c r="B622" s="165"/>
      <c r="C622" s="166"/>
      <c r="D622" s="167"/>
      <c r="E622" s="165"/>
    </row>
    <row r="623" spans="1:5">
      <c r="A623" s="164"/>
      <c r="B623" s="165"/>
      <c r="C623" s="166"/>
      <c r="D623" s="167"/>
      <c r="E623" s="165"/>
    </row>
    <row r="624" spans="1:5">
      <c r="A624" s="164"/>
      <c r="B624" s="165"/>
      <c r="C624" s="166"/>
      <c r="D624" s="167"/>
      <c r="E624" s="165"/>
    </row>
    <row r="625" spans="1:5">
      <c r="A625" s="164"/>
      <c r="B625" s="165"/>
      <c r="C625" s="166"/>
      <c r="D625" s="167"/>
      <c r="E625" s="165"/>
    </row>
    <row r="626" spans="1:5">
      <c r="A626" s="164"/>
      <c r="B626" s="165"/>
      <c r="C626" s="166"/>
      <c r="D626" s="167"/>
      <c r="E626" s="165"/>
    </row>
    <row r="627" spans="1:5">
      <c r="A627" s="164"/>
      <c r="B627" s="165"/>
      <c r="C627" s="166"/>
      <c r="D627" s="167"/>
      <c r="E627" s="165"/>
    </row>
    <row r="628" spans="1:5">
      <c r="A628" s="164"/>
      <c r="B628" s="165"/>
      <c r="C628" s="166"/>
      <c r="D628" s="167"/>
      <c r="E628" s="165"/>
    </row>
    <row r="629" spans="1:5">
      <c r="A629" s="164"/>
      <c r="B629" s="165"/>
      <c r="C629" s="166"/>
      <c r="D629" s="167"/>
      <c r="E629" s="165"/>
    </row>
    <row r="630" spans="1:5">
      <c r="A630" s="164"/>
      <c r="B630" s="165"/>
      <c r="C630" s="166"/>
      <c r="D630" s="167"/>
      <c r="E630" s="165"/>
    </row>
    <row r="631" spans="1:5">
      <c r="A631" s="164"/>
      <c r="B631" s="165"/>
      <c r="C631" s="166"/>
      <c r="D631" s="167"/>
      <c r="E631" s="165"/>
    </row>
    <row r="632" spans="1:5">
      <c r="A632" s="164"/>
      <c r="B632" s="165"/>
      <c r="C632" s="166"/>
      <c r="D632" s="167"/>
      <c r="E632" s="165"/>
    </row>
    <row r="633" spans="1:5">
      <c r="A633" s="164"/>
      <c r="B633" s="165"/>
      <c r="C633" s="166"/>
      <c r="D633" s="167"/>
      <c r="E633" s="165"/>
    </row>
    <row r="634" spans="1:5">
      <c r="A634" s="164"/>
      <c r="B634" s="165"/>
      <c r="C634" s="166"/>
      <c r="D634" s="167"/>
      <c r="E634" s="165"/>
    </row>
    <row r="635" spans="1:5">
      <c r="A635" s="164"/>
      <c r="B635" s="165"/>
      <c r="C635" s="166"/>
      <c r="D635" s="167"/>
      <c r="E635" s="165"/>
    </row>
    <row r="636" spans="1:5">
      <c r="A636" s="164"/>
      <c r="B636" s="165"/>
      <c r="C636" s="166"/>
      <c r="D636" s="167"/>
      <c r="E636" s="165"/>
    </row>
    <row r="637" spans="1:5">
      <c r="A637" s="164"/>
      <c r="B637" s="165"/>
      <c r="C637" s="166"/>
      <c r="D637" s="167"/>
      <c r="E637" s="165"/>
    </row>
    <row r="638" spans="1:5">
      <c r="A638" s="164"/>
      <c r="B638" s="165"/>
      <c r="C638" s="166"/>
      <c r="D638" s="167"/>
      <c r="E638" s="165"/>
    </row>
    <row r="639" spans="1:5">
      <c r="A639" s="164"/>
      <c r="B639" s="165"/>
      <c r="C639" s="166"/>
      <c r="D639" s="167"/>
      <c r="E639" s="165"/>
    </row>
    <row r="640" spans="1:5">
      <c r="A640" s="164"/>
      <c r="B640" s="165"/>
      <c r="C640" s="166"/>
      <c r="D640" s="167"/>
      <c r="E640" s="165"/>
    </row>
    <row r="641" spans="1:5">
      <c r="A641" s="164"/>
      <c r="B641" s="165"/>
      <c r="C641" s="166"/>
      <c r="D641" s="167"/>
      <c r="E641" s="165"/>
    </row>
    <row r="642" spans="1:5">
      <c r="A642" s="164"/>
      <c r="B642" s="165"/>
      <c r="C642" s="166"/>
      <c r="D642" s="167"/>
      <c r="E642" s="165"/>
    </row>
    <row r="643" spans="1:5">
      <c r="A643" s="164"/>
      <c r="B643" s="165"/>
      <c r="C643" s="166"/>
      <c r="D643" s="167"/>
      <c r="E643" s="165"/>
    </row>
    <row r="644" spans="1:5">
      <c r="A644" s="164"/>
      <c r="B644" s="165"/>
      <c r="C644" s="166"/>
      <c r="D644" s="167"/>
      <c r="E644" s="165"/>
    </row>
    <row r="645" spans="1:5">
      <c r="A645" s="164"/>
      <c r="B645" s="165"/>
      <c r="C645" s="166"/>
      <c r="D645" s="167"/>
      <c r="E645" s="165"/>
    </row>
    <row r="646" spans="1:5">
      <c r="A646" s="164"/>
      <c r="B646" s="165"/>
      <c r="C646" s="166"/>
      <c r="D646" s="167"/>
      <c r="E646" s="165"/>
    </row>
    <row r="647" spans="1:5">
      <c r="A647" s="164"/>
      <c r="B647" s="165"/>
      <c r="C647" s="166"/>
      <c r="D647" s="167"/>
      <c r="E647" s="165"/>
    </row>
    <row r="648" spans="1:5">
      <c r="A648" s="164"/>
      <c r="B648" s="165"/>
      <c r="C648" s="166"/>
      <c r="D648" s="167"/>
      <c r="E648" s="165"/>
    </row>
    <row r="649" spans="1:5">
      <c r="A649" s="164"/>
      <c r="B649" s="165"/>
      <c r="C649" s="166"/>
      <c r="D649" s="167"/>
      <c r="E649" s="165"/>
    </row>
    <row r="650" spans="1:5">
      <c r="A650" s="164"/>
      <c r="B650" s="165"/>
      <c r="C650" s="166"/>
      <c r="D650" s="167"/>
      <c r="E650" s="165"/>
    </row>
    <row r="651" spans="1:5">
      <c r="A651" s="164"/>
      <c r="B651" s="165"/>
      <c r="C651" s="166"/>
      <c r="D651" s="167"/>
      <c r="E651" s="165"/>
    </row>
    <row r="652" spans="1:5">
      <c r="A652" s="164"/>
      <c r="B652" s="165"/>
      <c r="C652" s="166"/>
      <c r="D652" s="167"/>
      <c r="E652" s="165"/>
    </row>
    <row r="653" spans="1:5">
      <c r="A653" s="164"/>
      <c r="B653" s="165"/>
      <c r="C653" s="166"/>
      <c r="D653" s="167"/>
      <c r="E653" s="165"/>
    </row>
    <row r="654" spans="1:5">
      <c r="A654" s="164"/>
      <c r="B654" s="165"/>
      <c r="C654" s="166"/>
      <c r="D654" s="167"/>
      <c r="E654" s="165"/>
    </row>
    <row r="655" spans="1:5">
      <c r="A655" s="164"/>
      <c r="B655" s="165"/>
      <c r="C655" s="166"/>
      <c r="D655" s="167"/>
      <c r="E655" s="165"/>
    </row>
    <row r="656" spans="1:5">
      <c r="A656" s="164"/>
      <c r="B656" s="165"/>
      <c r="C656" s="166"/>
      <c r="D656" s="167"/>
      <c r="E656" s="165"/>
    </row>
    <row r="657" spans="1:5">
      <c r="A657" s="164"/>
      <c r="B657" s="165"/>
      <c r="C657" s="166"/>
      <c r="D657" s="167"/>
      <c r="E657" s="165"/>
    </row>
    <row r="658" spans="1:5">
      <c r="A658" s="164"/>
      <c r="B658" s="165"/>
      <c r="C658" s="166"/>
      <c r="D658" s="167"/>
      <c r="E658" s="165"/>
    </row>
    <row r="659" spans="1:5">
      <c r="A659" s="164"/>
      <c r="B659" s="165"/>
      <c r="C659" s="166"/>
      <c r="D659" s="167"/>
      <c r="E659" s="165"/>
    </row>
    <row r="660" spans="1:5">
      <c r="A660" s="164"/>
      <c r="B660" s="165"/>
      <c r="C660" s="166"/>
      <c r="D660" s="167"/>
      <c r="E660" s="165"/>
    </row>
    <row r="661" spans="1:5">
      <c r="A661" s="164"/>
      <c r="B661" s="165"/>
      <c r="C661" s="166"/>
      <c r="D661" s="167"/>
      <c r="E661" s="165"/>
    </row>
    <row r="662" spans="1:5">
      <c r="A662" s="164"/>
      <c r="B662" s="165"/>
      <c r="C662" s="166"/>
      <c r="D662" s="167"/>
      <c r="E662" s="165"/>
    </row>
    <row r="663" spans="1:5">
      <c r="A663" s="164"/>
      <c r="B663" s="165"/>
      <c r="C663" s="166"/>
      <c r="D663" s="167"/>
      <c r="E663" s="165"/>
    </row>
    <row r="664" spans="1:5">
      <c r="A664" s="164"/>
      <c r="B664" s="165"/>
      <c r="C664" s="166"/>
      <c r="D664" s="167"/>
      <c r="E664" s="165"/>
    </row>
    <row r="665" spans="1:5">
      <c r="A665" s="164"/>
      <c r="B665" s="165"/>
      <c r="C665" s="166"/>
      <c r="D665" s="167"/>
      <c r="E665" s="165"/>
    </row>
    <row r="666" spans="1:5">
      <c r="A666" s="164"/>
      <c r="B666" s="165"/>
      <c r="C666" s="166"/>
      <c r="D666" s="167"/>
      <c r="E666" s="165"/>
    </row>
    <row r="667" spans="1:5">
      <c r="A667" s="164"/>
      <c r="B667" s="165"/>
      <c r="C667" s="166"/>
      <c r="D667" s="167"/>
      <c r="E667" s="165"/>
    </row>
    <row r="668" spans="1:5">
      <c r="A668" s="164"/>
      <c r="B668" s="165"/>
      <c r="C668" s="166"/>
      <c r="D668" s="167"/>
      <c r="E668" s="165"/>
    </row>
    <row r="669" spans="1:5">
      <c r="A669" s="164"/>
      <c r="B669" s="165"/>
      <c r="C669" s="166"/>
      <c r="D669" s="167"/>
      <c r="E669" s="165"/>
    </row>
    <row r="670" spans="1:5">
      <c r="A670" s="164"/>
      <c r="B670" s="165"/>
      <c r="C670" s="166"/>
      <c r="D670" s="167"/>
      <c r="E670" s="165"/>
    </row>
    <row r="671" spans="1:5">
      <c r="A671" s="164"/>
      <c r="B671" s="165"/>
      <c r="C671" s="166"/>
      <c r="D671" s="167"/>
      <c r="E671" s="165"/>
    </row>
    <row r="672" spans="1:5">
      <c r="A672" s="164"/>
      <c r="B672" s="165"/>
      <c r="C672" s="166"/>
      <c r="D672" s="167"/>
      <c r="E672" s="165"/>
    </row>
    <row r="673" spans="1:5">
      <c r="A673" s="164"/>
      <c r="B673" s="165"/>
      <c r="C673" s="166"/>
      <c r="D673" s="167"/>
      <c r="E673" s="165"/>
    </row>
    <row r="674" spans="1:5">
      <c r="A674" s="164"/>
      <c r="B674" s="165"/>
      <c r="C674" s="166"/>
      <c r="D674" s="167"/>
      <c r="E674" s="165"/>
    </row>
    <row r="675" spans="1:5">
      <c r="A675" s="164"/>
      <c r="B675" s="165"/>
      <c r="C675" s="166"/>
      <c r="D675" s="167"/>
      <c r="E675" s="165"/>
    </row>
    <row r="676" spans="1:5">
      <c r="A676" s="164"/>
      <c r="B676" s="165"/>
      <c r="C676" s="166"/>
      <c r="D676" s="167"/>
      <c r="E676" s="165"/>
    </row>
    <row r="677" spans="1:5">
      <c r="A677" s="164"/>
      <c r="B677" s="165"/>
      <c r="C677" s="166"/>
      <c r="D677" s="167"/>
      <c r="E677" s="165"/>
    </row>
    <row r="678" spans="1:5">
      <c r="A678" s="164"/>
      <c r="B678" s="165"/>
      <c r="C678" s="166"/>
      <c r="D678" s="167"/>
      <c r="E678" s="165"/>
    </row>
    <row r="679" spans="1:5">
      <c r="A679" s="164"/>
      <c r="B679" s="165"/>
      <c r="C679" s="166"/>
      <c r="D679" s="167"/>
      <c r="E679" s="165"/>
    </row>
    <row r="680" spans="1:5">
      <c r="A680" s="164"/>
      <c r="B680" s="165"/>
      <c r="C680" s="166"/>
      <c r="D680" s="167"/>
      <c r="E680" s="165"/>
    </row>
    <row r="681" spans="1:5">
      <c r="A681" s="164"/>
      <c r="B681" s="165"/>
      <c r="C681" s="166"/>
      <c r="D681" s="167"/>
      <c r="E681" s="165"/>
    </row>
    <row r="682" spans="1:5">
      <c r="A682" s="164"/>
      <c r="B682" s="165"/>
      <c r="C682" s="166"/>
      <c r="D682" s="167"/>
      <c r="E682" s="165"/>
    </row>
    <row r="683" spans="1:5">
      <c r="A683" s="164"/>
      <c r="B683" s="165"/>
      <c r="C683" s="166"/>
      <c r="D683" s="167"/>
      <c r="E683" s="165"/>
    </row>
    <row r="684" spans="1:5">
      <c r="A684" s="164"/>
      <c r="B684" s="165"/>
      <c r="C684" s="166"/>
      <c r="D684" s="167"/>
      <c r="E684" s="165"/>
    </row>
    <row r="685" spans="1:5">
      <c r="A685" s="164"/>
      <c r="B685" s="165"/>
      <c r="C685" s="166"/>
      <c r="D685" s="167"/>
      <c r="E685" s="165"/>
    </row>
    <row r="686" spans="1:5">
      <c r="A686" s="164"/>
      <c r="B686" s="165"/>
      <c r="C686" s="166"/>
      <c r="D686" s="167"/>
      <c r="E686" s="165"/>
    </row>
    <row r="687" spans="1:5">
      <c r="A687" s="164"/>
      <c r="B687" s="165"/>
      <c r="C687" s="166"/>
      <c r="D687" s="167"/>
      <c r="E687" s="165"/>
    </row>
    <row r="688" spans="1:5">
      <c r="A688" s="164"/>
      <c r="B688" s="165"/>
      <c r="C688" s="166"/>
      <c r="D688" s="167"/>
      <c r="E688" s="165"/>
    </row>
    <row r="689" spans="1:5">
      <c r="A689" s="164"/>
      <c r="B689" s="165"/>
      <c r="C689" s="166"/>
      <c r="D689" s="167"/>
      <c r="E689" s="165"/>
    </row>
    <row r="690" spans="1:5">
      <c r="A690" s="164"/>
      <c r="B690" s="165"/>
      <c r="C690" s="166"/>
      <c r="D690" s="167"/>
      <c r="E690" s="165"/>
    </row>
    <row r="691" spans="1:5">
      <c r="A691" s="164"/>
      <c r="B691" s="165"/>
      <c r="C691" s="166"/>
      <c r="D691" s="167"/>
      <c r="E691" s="165"/>
    </row>
    <row r="692" spans="1:5">
      <c r="A692" s="164"/>
      <c r="B692" s="165"/>
      <c r="C692" s="166"/>
      <c r="D692" s="167"/>
      <c r="E692" s="165"/>
    </row>
    <row r="693" spans="1:5">
      <c r="A693" s="164"/>
      <c r="B693" s="165"/>
      <c r="C693" s="166"/>
      <c r="D693" s="167"/>
      <c r="E693" s="165"/>
    </row>
    <row r="694" spans="1:5">
      <c r="A694" s="164"/>
      <c r="B694" s="165"/>
      <c r="C694" s="166"/>
      <c r="D694" s="167"/>
      <c r="E694" s="165"/>
    </row>
    <row r="695" spans="1:5">
      <c r="A695" s="164"/>
      <c r="B695" s="165"/>
      <c r="C695" s="166"/>
      <c r="D695" s="167"/>
      <c r="E695" s="165"/>
    </row>
    <row r="696" spans="1:5">
      <c r="A696" s="164"/>
      <c r="B696" s="165"/>
      <c r="C696" s="166"/>
      <c r="D696" s="167"/>
      <c r="E696" s="165"/>
    </row>
    <row r="697" spans="1:5">
      <c r="A697" s="164"/>
      <c r="B697" s="165"/>
      <c r="C697" s="166"/>
      <c r="D697" s="167"/>
      <c r="E697" s="165"/>
    </row>
    <row r="698" spans="1:5">
      <c r="A698" s="164"/>
      <c r="B698" s="165"/>
      <c r="C698" s="166"/>
      <c r="D698" s="167"/>
      <c r="E698" s="165"/>
    </row>
    <row r="699" spans="1:5">
      <c r="A699" s="164"/>
      <c r="B699" s="165"/>
      <c r="C699" s="166"/>
      <c r="D699" s="167"/>
      <c r="E699" s="165"/>
    </row>
    <row r="700" spans="1:5">
      <c r="A700" s="164"/>
      <c r="B700" s="165"/>
      <c r="C700" s="166"/>
      <c r="D700" s="167"/>
      <c r="E700" s="165"/>
    </row>
    <row r="701" spans="1:5">
      <c r="A701" s="164"/>
      <c r="B701" s="165"/>
      <c r="C701" s="166"/>
      <c r="D701" s="167"/>
      <c r="E701" s="165"/>
    </row>
    <row r="702" spans="1:5">
      <c r="A702" s="164"/>
      <c r="B702" s="165"/>
      <c r="C702" s="166"/>
      <c r="D702" s="167"/>
      <c r="E702" s="165"/>
    </row>
    <row r="703" spans="1:5">
      <c r="A703" s="164"/>
      <c r="B703" s="165"/>
      <c r="C703" s="166"/>
      <c r="D703" s="167"/>
      <c r="E703" s="165"/>
    </row>
    <row r="704" spans="1:5">
      <c r="A704" s="164"/>
      <c r="B704" s="165"/>
      <c r="C704" s="166"/>
      <c r="D704" s="167"/>
      <c r="E704" s="165"/>
    </row>
    <row r="705" spans="1:5">
      <c r="A705" s="164"/>
      <c r="B705" s="165"/>
      <c r="C705" s="166"/>
      <c r="D705" s="167"/>
      <c r="E705" s="165"/>
    </row>
    <row r="706" spans="1:5">
      <c r="A706" s="164"/>
      <c r="B706" s="165"/>
      <c r="C706" s="166"/>
      <c r="D706" s="167"/>
      <c r="E706" s="165"/>
    </row>
    <row r="707" spans="1:5">
      <c r="A707" s="164"/>
      <c r="B707" s="165"/>
      <c r="C707" s="166"/>
      <c r="D707" s="167"/>
      <c r="E707" s="165"/>
    </row>
    <row r="708" spans="1:5">
      <c r="A708" s="164"/>
      <c r="B708" s="165"/>
      <c r="C708" s="166"/>
      <c r="D708" s="167"/>
      <c r="E708" s="165"/>
    </row>
    <row r="709" spans="1:5">
      <c r="A709" s="164"/>
      <c r="B709" s="165"/>
      <c r="C709" s="166"/>
      <c r="D709" s="167"/>
      <c r="E709" s="165"/>
    </row>
    <row r="710" spans="1:5">
      <c r="A710" s="164"/>
      <c r="B710" s="165"/>
      <c r="C710" s="166"/>
      <c r="D710" s="167"/>
      <c r="E710" s="165"/>
    </row>
    <row r="711" spans="1:5">
      <c r="A711" s="164"/>
      <c r="B711" s="165"/>
      <c r="C711" s="166"/>
      <c r="D711" s="167"/>
      <c r="E711" s="165"/>
    </row>
    <row r="712" spans="1:5">
      <c r="A712" s="164"/>
      <c r="B712" s="165"/>
      <c r="C712" s="166"/>
      <c r="D712" s="167"/>
      <c r="E712" s="165"/>
    </row>
    <row r="713" spans="1:5">
      <c r="A713" s="164"/>
      <c r="B713" s="165"/>
      <c r="C713" s="166"/>
      <c r="D713" s="167"/>
      <c r="E713" s="165"/>
    </row>
    <row r="714" spans="1:5">
      <c r="A714" s="164"/>
      <c r="B714" s="165"/>
      <c r="C714" s="166"/>
      <c r="D714" s="167"/>
      <c r="E714" s="165"/>
    </row>
    <row r="715" spans="1:5">
      <c r="A715" s="164"/>
      <c r="B715" s="165"/>
      <c r="C715" s="166"/>
      <c r="D715" s="167"/>
      <c r="E715" s="165"/>
    </row>
    <row r="716" spans="1:5">
      <c r="A716" s="164"/>
      <c r="B716" s="165"/>
      <c r="C716" s="166"/>
      <c r="D716" s="167"/>
      <c r="E716" s="165"/>
    </row>
    <row r="717" spans="1:5">
      <c r="A717" s="164"/>
      <c r="B717" s="165"/>
      <c r="C717" s="166"/>
      <c r="D717" s="167"/>
      <c r="E717" s="165"/>
    </row>
    <row r="718" spans="1:5">
      <c r="A718" s="164"/>
      <c r="B718" s="165"/>
      <c r="C718" s="166"/>
      <c r="D718" s="167"/>
      <c r="E718" s="165"/>
    </row>
    <row r="719" spans="1:5">
      <c r="A719" s="164"/>
      <c r="B719" s="165"/>
      <c r="C719" s="166"/>
      <c r="D719" s="167"/>
      <c r="E719" s="165"/>
    </row>
    <row r="720" spans="1:5">
      <c r="A720" s="164"/>
      <c r="B720" s="165"/>
      <c r="C720" s="166"/>
      <c r="D720" s="167"/>
      <c r="E720" s="165"/>
    </row>
    <row r="721" spans="1:5">
      <c r="A721" s="164"/>
      <c r="B721" s="165"/>
      <c r="C721" s="166"/>
      <c r="D721" s="167"/>
      <c r="E721" s="165"/>
    </row>
    <row r="722" spans="1:5">
      <c r="A722" s="164"/>
      <c r="B722" s="165"/>
      <c r="C722" s="166"/>
      <c r="D722" s="167"/>
      <c r="E722" s="165"/>
    </row>
    <row r="723" spans="1:5">
      <c r="A723" s="164"/>
      <c r="B723" s="165"/>
      <c r="C723" s="166"/>
      <c r="D723" s="167"/>
      <c r="E723" s="165"/>
    </row>
    <row r="724" spans="1:5">
      <c r="A724" s="164"/>
      <c r="B724" s="165"/>
      <c r="C724" s="166"/>
      <c r="D724" s="167"/>
      <c r="E724" s="165"/>
    </row>
    <row r="725" spans="1:5">
      <c r="A725" s="164"/>
      <c r="B725" s="165"/>
      <c r="C725" s="166"/>
      <c r="D725" s="167"/>
      <c r="E725" s="165"/>
    </row>
    <row r="726" spans="1:5">
      <c r="A726" s="164"/>
      <c r="B726" s="165"/>
      <c r="C726" s="166"/>
      <c r="D726" s="167"/>
      <c r="E726" s="165"/>
    </row>
    <row r="727" spans="1:5">
      <c r="A727" s="164"/>
      <c r="B727" s="165"/>
      <c r="C727" s="166"/>
      <c r="D727" s="167"/>
      <c r="E727" s="165"/>
    </row>
    <row r="728" spans="1:5">
      <c r="A728" s="164"/>
      <c r="B728" s="165"/>
      <c r="C728" s="166"/>
      <c r="D728" s="167"/>
      <c r="E728" s="165"/>
    </row>
    <row r="729" spans="1:5">
      <c r="A729" s="164"/>
      <c r="B729" s="165"/>
      <c r="C729" s="166"/>
      <c r="D729" s="167"/>
      <c r="E729" s="165"/>
    </row>
    <row r="730" spans="1:5">
      <c r="A730" s="164"/>
      <c r="B730" s="165"/>
      <c r="C730" s="166"/>
      <c r="D730" s="167"/>
      <c r="E730" s="165"/>
    </row>
    <row r="731" spans="1:5">
      <c r="A731" s="164"/>
      <c r="B731" s="165"/>
      <c r="C731" s="166"/>
      <c r="D731" s="167"/>
      <c r="E731" s="165"/>
    </row>
    <row r="732" spans="1:5">
      <c r="A732" s="164"/>
      <c r="B732" s="165"/>
      <c r="C732" s="166"/>
      <c r="D732" s="167"/>
      <c r="E732" s="165"/>
    </row>
    <row r="733" spans="1:5">
      <c r="A733" s="164"/>
      <c r="B733" s="165"/>
      <c r="C733" s="166"/>
      <c r="D733" s="167"/>
      <c r="E733" s="165"/>
    </row>
    <row r="734" spans="1:5">
      <c r="A734" s="164"/>
      <c r="B734" s="165"/>
      <c r="C734" s="166"/>
      <c r="D734" s="167"/>
      <c r="E734" s="165"/>
    </row>
    <row r="735" spans="1:5">
      <c r="A735" s="164"/>
      <c r="B735" s="165"/>
      <c r="C735" s="166"/>
      <c r="D735" s="167"/>
      <c r="E735" s="165"/>
    </row>
    <row r="736" spans="1:5">
      <c r="A736" s="164"/>
      <c r="B736" s="165"/>
      <c r="C736" s="166"/>
      <c r="D736" s="167"/>
      <c r="E736" s="165"/>
    </row>
    <row r="737" spans="1:5">
      <c r="A737" s="164"/>
      <c r="B737" s="165"/>
      <c r="C737" s="166"/>
      <c r="D737" s="167"/>
      <c r="E737" s="165"/>
    </row>
    <row r="738" spans="1:5">
      <c r="A738" s="164"/>
      <c r="B738" s="165"/>
      <c r="C738" s="166"/>
      <c r="D738" s="167"/>
      <c r="E738" s="165"/>
    </row>
    <row r="739" spans="1:5">
      <c r="A739" s="164"/>
      <c r="B739" s="165"/>
      <c r="C739" s="166"/>
      <c r="D739" s="167"/>
      <c r="E739" s="165"/>
    </row>
    <row r="740" spans="1:5">
      <c r="A740" s="164"/>
      <c r="B740" s="165"/>
      <c r="C740" s="166"/>
      <c r="D740" s="167"/>
      <c r="E740" s="165"/>
    </row>
    <row r="741" spans="1:5">
      <c r="A741" s="164"/>
      <c r="B741" s="165"/>
      <c r="C741" s="166"/>
      <c r="D741" s="167"/>
      <c r="E741" s="165"/>
    </row>
    <row r="742" spans="1:5">
      <c r="A742" s="164"/>
      <c r="B742" s="165"/>
      <c r="C742" s="166"/>
      <c r="D742" s="167"/>
      <c r="E742" s="165"/>
    </row>
    <row r="743" spans="1:5">
      <c r="A743" s="164"/>
      <c r="B743" s="165"/>
      <c r="C743" s="166"/>
      <c r="D743" s="167"/>
      <c r="E743" s="165"/>
    </row>
    <row r="744" spans="1:5">
      <c r="A744" s="164"/>
      <c r="B744" s="165"/>
      <c r="C744" s="166"/>
      <c r="D744" s="167"/>
      <c r="E744" s="165"/>
    </row>
    <row r="745" spans="1:5">
      <c r="A745" s="164"/>
      <c r="B745" s="165"/>
      <c r="C745" s="166"/>
      <c r="D745" s="167"/>
      <c r="E745" s="165"/>
    </row>
    <row r="746" spans="1:5">
      <c r="A746" s="164"/>
      <c r="B746" s="165"/>
      <c r="C746" s="166"/>
      <c r="D746" s="167"/>
      <c r="E746" s="165"/>
    </row>
    <row r="747" spans="1:5">
      <c r="A747" s="164"/>
      <c r="B747" s="165"/>
      <c r="C747" s="166"/>
      <c r="D747" s="167"/>
      <c r="E747" s="165"/>
    </row>
    <row r="748" spans="1:5">
      <c r="A748" s="164"/>
      <c r="B748" s="165"/>
      <c r="C748" s="166"/>
      <c r="D748" s="167"/>
      <c r="E748" s="165"/>
    </row>
    <row r="749" spans="1:5">
      <c r="A749" s="164"/>
      <c r="B749" s="165"/>
      <c r="C749" s="166"/>
      <c r="D749" s="167"/>
      <c r="E749" s="165"/>
    </row>
    <row r="750" spans="1:5">
      <c r="A750" s="164"/>
      <c r="B750" s="165"/>
      <c r="C750" s="166"/>
      <c r="D750" s="167"/>
      <c r="E750" s="165"/>
    </row>
    <row r="751" spans="1:5">
      <c r="A751" s="164"/>
      <c r="B751" s="165"/>
      <c r="C751" s="166"/>
      <c r="D751" s="167"/>
      <c r="E751" s="165"/>
    </row>
    <row r="752" spans="1:5">
      <c r="A752" s="164"/>
      <c r="B752" s="165"/>
      <c r="C752" s="166"/>
      <c r="D752" s="167"/>
      <c r="E752" s="165"/>
    </row>
    <row r="753" spans="1:5">
      <c r="A753" s="164"/>
      <c r="B753" s="165"/>
      <c r="C753" s="166"/>
      <c r="D753" s="167"/>
      <c r="E753" s="165"/>
    </row>
    <row r="754" spans="1:5">
      <c r="A754" s="164"/>
      <c r="B754" s="165"/>
      <c r="C754" s="166"/>
      <c r="D754" s="167"/>
      <c r="E754" s="165"/>
    </row>
    <row r="755" spans="1:5">
      <c r="A755" s="164"/>
      <c r="B755" s="165"/>
      <c r="C755" s="166"/>
      <c r="D755" s="167"/>
      <c r="E755" s="165"/>
    </row>
    <row r="756" spans="1:5">
      <c r="A756" s="164"/>
      <c r="B756" s="165"/>
      <c r="C756" s="166"/>
      <c r="D756" s="167"/>
      <c r="E756" s="165"/>
    </row>
    <row r="757" spans="1:5">
      <c r="A757" s="164"/>
      <c r="B757" s="165"/>
      <c r="C757" s="166"/>
      <c r="D757" s="167"/>
      <c r="E757" s="165"/>
    </row>
    <row r="758" spans="1:5">
      <c r="A758" s="164"/>
      <c r="B758" s="165"/>
      <c r="C758" s="166"/>
      <c r="D758" s="167"/>
      <c r="E758" s="165"/>
    </row>
    <row r="759" spans="1:5">
      <c r="A759" s="164"/>
      <c r="B759" s="165"/>
      <c r="C759" s="166"/>
      <c r="D759" s="167"/>
      <c r="E759" s="165"/>
    </row>
    <row r="760" spans="1:5">
      <c r="A760" s="164"/>
      <c r="B760" s="165"/>
      <c r="C760" s="166"/>
      <c r="D760" s="167"/>
      <c r="E760" s="165"/>
    </row>
    <row r="761" spans="1:5">
      <c r="A761" s="164"/>
      <c r="B761" s="165"/>
      <c r="C761" s="166"/>
      <c r="D761" s="167"/>
      <c r="E761" s="165"/>
    </row>
    <row r="762" spans="1:5">
      <c r="A762" s="164"/>
      <c r="B762" s="165"/>
      <c r="C762" s="166"/>
      <c r="D762" s="167"/>
      <c r="E762" s="165"/>
    </row>
    <row r="763" spans="1:5">
      <c r="A763" s="164"/>
      <c r="B763" s="165"/>
      <c r="C763" s="166"/>
      <c r="D763" s="167"/>
      <c r="E763" s="165"/>
    </row>
    <row r="764" spans="1:5">
      <c r="A764" s="164"/>
      <c r="B764" s="165"/>
      <c r="C764" s="166"/>
      <c r="D764" s="167"/>
      <c r="E764" s="165"/>
    </row>
    <row r="765" spans="1:5">
      <c r="A765" s="164"/>
      <c r="B765" s="165"/>
      <c r="C765" s="166"/>
      <c r="D765" s="167"/>
      <c r="E765" s="165"/>
    </row>
    <row r="766" spans="1:5">
      <c r="A766" s="164"/>
      <c r="B766" s="165"/>
      <c r="C766" s="166"/>
      <c r="D766" s="167"/>
      <c r="E766" s="165"/>
    </row>
    <row r="767" spans="1:5">
      <c r="A767" s="164"/>
      <c r="B767" s="165"/>
      <c r="C767" s="166"/>
      <c r="D767" s="167"/>
      <c r="E767" s="165"/>
    </row>
    <row r="768" spans="1:5">
      <c r="A768" s="164"/>
      <c r="B768" s="165"/>
      <c r="C768" s="166"/>
      <c r="D768" s="167"/>
      <c r="E768" s="165"/>
    </row>
    <row r="769" spans="1:5">
      <c r="A769" s="164"/>
      <c r="B769" s="165"/>
      <c r="C769" s="166"/>
      <c r="D769" s="167"/>
      <c r="E769" s="165"/>
    </row>
    <row r="770" spans="1:5">
      <c r="A770" s="164"/>
      <c r="B770" s="165"/>
      <c r="C770" s="166"/>
      <c r="D770" s="167"/>
      <c r="E770" s="165"/>
    </row>
    <row r="771" spans="1:5">
      <c r="A771" s="164"/>
      <c r="B771" s="165"/>
      <c r="C771" s="166"/>
      <c r="D771" s="167"/>
      <c r="E771" s="165"/>
    </row>
    <row r="772" spans="1:5">
      <c r="A772" s="164"/>
      <c r="B772" s="165"/>
      <c r="C772" s="166"/>
      <c r="D772" s="167"/>
      <c r="E772" s="165"/>
    </row>
    <row r="773" spans="1:5">
      <c r="A773" s="164"/>
      <c r="B773" s="165"/>
      <c r="C773" s="166"/>
      <c r="D773" s="167"/>
      <c r="E773" s="165"/>
    </row>
    <row r="774" spans="1:5">
      <c r="A774" s="164"/>
      <c r="B774" s="165"/>
      <c r="C774" s="166"/>
      <c r="D774" s="167"/>
      <c r="E774" s="165"/>
    </row>
    <row r="775" spans="1:5">
      <c r="A775" s="164"/>
      <c r="B775" s="165"/>
      <c r="C775" s="166"/>
      <c r="D775" s="167"/>
      <c r="E775" s="165"/>
    </row>
    <row r="776" spans="1:5">
      <c r="A776" s="164"/>
      <c r="B776" s="165"/>
      <c r="C776" s="166"/>
      <c r="D776" s="167"/>
      <c r="E776" s="165"/>
    </row>
    <row r="777" spans="1:5">
      <c r="A777" s="164"/>
      <c r="B777" s="165"/>
      <c r="C777" s="166"/>
      <c r="D777" s="167"/>
      <c r="E777" s="165"/>
    </row>
    <row r="778" spans="1:5">
      <c r="A778" s="164"/>
      <c r="B778" s="165"/>
      <c r="C778" s="166"/>
      <c r="D778" s="167"/>
      <c r="E778" s="165"/>
    </row>
    <row r="779" spans="1:5">
      <c r="A779" s="164"/>
      <c r="B779" s="165"/>
      <c r="C779" s="166"/>
      <c r="D779" s="167"/>
      <c r="E779" s="165"/>
    </row>
    <row r="780" spans="1:5">
      <c r="A780" s="164"/>
      <c r="B780" s="165"/>
      <c r="C780" s="166"/>
      <c r="D780" s="167"/>
      <c r="E780" s="165"/>
    </row>
    <row r="781" spans="1:5">
      <c r="A781" s="164"/>
      <c r="B781" s="165"/>
      <c r="C781" s="166"/>
      <c r="D781" s="167"/>
      <c r="E781" s="165"/>
    </row>
    <row r="782" spans="1:5">
      <c r="A782" s="164"/>
      <c r="B782" s="165"/>
      <c r="C782" s="166"/>
      <c r="D782" s="167"/>
      <c r="E782" s="165"/>
    </row>
    <row r="783" spans="1:5">
      <c r="A783" s="164"/>
      <c r="B783" s="165"/>
      <c r="C783" s="166"/>
      <c r="D783" s="167"/>
      <c r="E783" s="165"/>
    </row>
    <row r="784" spans="1:5">
      <c r="A784" s="164"/>
      <c r="B784" s="165"/>
      <c r="C784" s="166"/>
      <c r="D784" s="167"/>
      <c r="E784" s="165"/>
    </row>
    <row r="785" spans="1:5">
      <c r="A785" s="164"/>
      <c r="B785" s="165"/>
      <c r="C785" s="166"/>
      <c r="D785" s="167"/>
      <c r="E785" s="165"/>
    </row>
    <row r="786" spans="1:5">
      <c r="A786" s="164"/>
      <c r="B786" s="165"/>
      <c r="C786" s="166"/>
      <c r="D786" s="167"/>
      <c r="E786" s="165"/>
    </row>
    <row r="787" spans="1:5">
      <c r="A787" s="164"/>
      <c r="B787" s="165"/>
      <c r="C787" s="166"/>
      <c r="D787" s="167"/>
      <c r="E787" s="165"/>
    </row>
    <row r="788" spans="1:5">
      <c r="A788" s="164"/>
      <c r="B788" s="165"/>
      <c r="C788" s="166"/>
      <c r="D788" s="167"/>
      <c r="E788" s="165"/>
    </row>
    <row r="789" spans="1:5">
      <c r="A789" s="164"/>
      <c r="B789" s="165"/>
      <c r="C789" s="166"/>
      <c r="D789" s="167"/>
      <c r="E789" s="165"/>
    </row>
    <row r="790" spans="1:5">
      <c r="A790" s="164"/>
      <c r="B790" s="165"/>
      <c r="C790" s="166"/>
      <c r="D790" s="167"/>
      <c r="E790" s="165"/>
    </row>
    <row r="791" spans="1:5">
      <c r="A791" s="164"/>
      <c r="B791" s="165"/>
      <c r="C791" s="166"/>
      <c r="D791" s="167"/>
      <c r="E791" s="165"/>
    </row>
    <row r="792" spans="1:5">
      <c r="A792" s="164"/>
      <c r="B792" s="165"/>
      <c r="C792" s="166"/>
      <c r="D792" s="167"/>
      <c r="E792" s="165"/>
    </row>
    <row r="793" spans="1:5">
      <c r="A793" s="164"/>
      <c r="B793" s="165"/>
      <c r="C793" s="166"/>
      <c r="D793" s="167"/>
      <c r="E793" s="165"/>
    </row>
    <row r="794" spans="1:5">
      <c r="A794" s="164"/>
      <c r="B794" s="165"/>
      <c r="C794" s="166"/>
      <c r="D794" s="167"/>
      <c r="E794" s="165"/>
    </row>
    <row r="795" spans="1:5">
      <c r="A795" s="164"/>
      <c r="B795" s="165"/>
      <c r="C795" s="166"/>
      <c r="D795" s="167"/>
      <c r="E795" s="165"/>
    </row>
    <row r="796" spans="1:5">
      <c r="A796" s="164"/>
      <c r="B796" s="165"/>
      <c r="C796" s="166"/>
      <c r="D796" s="167"/>
      <c r="E796" s="165"/>
    </row>
    <row r="797" spans="1:5">
      <c r="A797" s="164"/>
      <c r="B797" s="165"/>
      <c r="C797" s="166"/>
      <c r="D797" s="167"/>
      <c r="E797" s="165"/>
    </row>
    <row r="798" spans="1:5">
      <c r="A798" s="164"/>
      <c r="B798" s="165"/>
      <c r="C798" s="166"/>
      <c r="D798" s="167"/>
      <c r="E798" s="165"/>
    </row>
    <row r="799" spans="1:5">
      <c r="A799" s="164"/>
      <c r="B799" s="165"/>
      <c r="C799" s="166"/>
      <c r="D799" s="167"/>
      <c r="E799" s="165"/>
    </row>
    <row r="800" spans="1:5">
      <c r="A800" s="164"/>
      <c r="B800" s="165"/>
      <c r="C800" s="166"/>
      <c r="D800" s="167"/>
      <c r="E800" s="165"/>
    </row>
    <row r="801" spans="1:5">
      <c r="A801" s="164"/>
      <c r="B801" s="165"/>
      <c r="C801" s="166"/>
      <c r="D801" s="167"/>
      <c r="E801" s="165"/>
    </row>
    <row r="802" spans="1:5">
      <c r="A802" s="164"/>
      <c r="B802" s="165"/>
      <c r="C802" s="166"/>
      <c r="D802" s="167"/>
      <c r="E802" s="165"/>
    </row>
    <row r="803" spans="1:5">
      <c r="A803" s="164"/>
      <c r="B803" s="165"/>
      <c r="C803" s="166"/>
      <c r="D803" s="167"/>
      <c r="E803" s="165"/>
    </row>
    <row r="804" spans="1:5">
      <c r="A804" s="164"/>
      <c r="B804" s="165"/>
      <c r="C804" s="166"/>
      <c r="D804" s="167"/>
      <c r="E804" s="165"/>
    </row>
    <row r="805" spans="1:5">
      <c r="A805" s="164"/>
      <c r="B805" s="165"/>
      <c r="C805" s="166"/>
      <c r="D805" s="167"/>
      <c r="E805" s="165"/>
    </row>
    <row r="806" spans="1:5">
      <c r="A806" s="164"/>
      <c r="B806" s="165"/>
      <c r="C806" s="166"/>
      <c r="D806" s="167"/>
      <c r="E806" s="165"/>
    </row>
    <row r="807" spans="1:5">
      <c r="A807" s="164"/>
      <c r="B807" s="165"/>
      <c r="C807" s="166"/>
      <c r="D807" s="167"/>
      <c r="E807" s="165"/>
    </row>
    <row r="808" spans="1:5">
      <c r="A808" s="164"/>
      <c r="B808" s="165"/>
      <c r="C808" s="166"/>
      <c r="D808" s="167"/>
      <c r="E808" s="165"/>
    </row>
    <row r="809" spans="1:5">
      <c r="A809" s="164"/>
      <c r="B809" s="165"/>
      <c r="C809" s="166"/>
      <c r="D809" s="167"/>
      <c r="E809" s="165"/>
    </row>
    <row r="810" spans="1:5">
      <c r="A810" s="164"/>
      <c r="B810" s="165"/>
      <c r="C810" s="166"/>
      <c r="D810" s="167"/>
      <c r="E810" s="165"/>
    </row>
    <row r="811" spans="1:5">
      <c r="A811" s="164"/>
      <c r="B811" s="165"/>
      <c r="C811" s="166"/>
      <c r="D811" s="167"/>
      <c r="E811" s="165"/>
    </row>
    <row r="812" spans="1:5">
      <c r="A812" s="164"/>
      <c r="B812" s="165"/>
      <c r="C812" s="166"/>
      <c r="D812" s="167"/>
      <c r="E812" s="165"/>
    </row>
    <row r="813" spans="1:5">
      <c r="A813" s="164"/>
      <c r="B813" s="165"/>
      <c r="C813" s="166"/>
      <c r="D813" s="167"/>
      <c r="E813" s="165"/>
    </row>
    <row r="814" spans="1:5">
      <c r="A814" s="164"/>
      <c r="B814" s="165"/>
      <c r="C814" s="166"/>
      <c r="D814" s="167"/>
      <c r="E814" s="165"/>
    </row>
    <row r="815" spans="1:5">
      <c r="A815" s="164"/>
      <c r="B815" s="165"/>
      <c r="C815" s="166"/>
      <c r="D815" s="167"/>
      <c r="E815" s="165"/>
    </row>
    <row r="816" spans="1:5">
      <c r="A816" s="164"/>
      <c r="B816" s="165"/>
      <c r="C816" s="166"/>
      <c r="D816" s="167"/>
      <c r="E816" s="165"/>
    </row>
    <row r="817" spans="1:5">
      <c r="A817" s="164"/>
      <c r="B817" s="165"/>
      <c r="C817" s="166"/>
      <c r="D817" s="167"/>
      <c r="E817" s="165"/>
    </row>
    <row r="818" spans="1:5">
      <c r="A818" s="164"/>
      <c r="B818" s="165"/>
      <c r="C818" s="166"/>
      <c r="D818" s="167"/>
      <c r="E818" s="165"/>
    </row>
    <row r="819" spans="1:5">
      <c r="A819" s="164"/>
      <c r="B819" s="165"/>
      <c r="C819" s="166"/>
      <c r="D819" s="167"/>
      <c r="E819" s="165"/>
    </row>
    <row r="820" spans="1:5">
      <c r="A820" s="164"/>
      <c r="B820" s="165"/>
      <c r="C820" s="166"/>
      <c r="D820" s="167"/>
      <c r="E820" s="165"/>
    </row>
    <row r="821" spans="1:5">
      <c r="A821" s="164"/>
      <c r="B821" s="165"/>
      <c r="C821" s="166"/>
      <c r="D821" s="167"/>
      <c r="E821" s="165"/>
    </row>
    <row r="822" spans="1:5">
      <c r="A822" s="164"/>
      <c r="B822" s="165"/>
      <c r="C822" s="166"/>
      <c r="D822" s="167"/>
      <c r="E822" s="165"/>
    </row>
    <row r="823" spans="1:5">
      <c r="A823" s="164"/>
      <c r="B823" s="165"/>
      <c r="C823" s="166"/>
      <c r="D823" s="167"/>
      <c r="E823" s="165"/>
    </row>
    <row r="824" spans="1:5">
      <c r="A824" s="164"/>
      <c r="B824" s="165"/>
      <c r="C824" s="166"/>
      <c r="D824" s="167"/>
      <c r="E824" s="165"/>
    </row>
    <row r="825" spans="1:5">
      <c r="A825" s="164"/>
      <c r="B825" s="165"/>
      <c r="C825" s="166"/>
      <c r="D825" s="167"/>
      <c r="E825" s="165"/>
    </row>
    <row r="826" spans="1:5">
      <c r="A826" s="164"/>
      <c r="B826" s="165"/>
      <c r="C826" s="166"/>
      <c r="D826" s="167"/>
      <c r="E826" s="165"/>
    </row>
    <row r="827" spans="1:5">
      <c r="A827" s="164"/>
      <c r="B827" s="165"/>
      <c r="C827" s="166"/>
      <c r="D827" s="167"/>
      <c r="E827" s="165"/>
    </row>
    <row r="828" spans="1:5">
      <c r="A828" s="164"/>
      <c r="B828" s="165"/>
      <c r="C828" s="166"/>
      <c r="D828" s="167"/>
      <c r="E828" s="165"/>
    </row>
    <row r="829" spans="1:5">
      <c r="A829" s="164"/>
      <c r="B829" s="165"/>
      <c r="C829" s="166"/>
      <c r="D829" s="167"/>
      <c r="E829" s="165"/>
    </row>
    <row r="830" spans="1:5">
      <c r="A830" s="164"/>
      <c r="B830" s="165"/>
      <c r="C830" s="166"/>
      <c r="D830" s="167"/>
      <c r="E830" s="165"/>
    </row>
    <row r="831" spans="1:5">
      <c r="A831" s="164"/>
      <c r="B831" s="165"/>
      <c r="C831" s="166"/>
      <c r="D831" s="167"/>
      <c r="E831" s="165"/>
    </row>
    <row r="832" spans="1:5">
      <c r="A832" s="164"/>
      <c r="B832" s="165"/>
      <c r="C832" s="166"/>
      <c r="D832" s="167"/>
      <c r="E832" s="165"/>
    </row>
    <row r="833" spans="1:5">
      <c r="A833" s="164"/>
      <c r="B833" s="165"/>
      <c r="C833" s="166"/>
      <c r="D833" s="167"/>
      <c r="E833" s="165"/>
    </row>
    <row r="834" spans="1:5">
      <c r="A834" s="164"/>
      <c r="B834" s="165"/>
      <c r="C834" s="166"/>
      <c r="D834" s="167"/>
      <c r="E834" s="165"/>
    </row>
    <row r="835" spans="1:5">
      <c r="A835" s="164"/>
      <c r="B835" s="165"/>
      <c r="C835" s="166"/>
      <c r="D835" s="167"/>
      <c r="E835" s="165"/>
    </row>
    <row r="836" spans="1:5">
      <c r="A836" s="164"/>
      <c r="B836" s="165"/>
      <c r="C836" s="166"/>
      <c r="D836" s="167"/>
      <c r="E836" s="165"/>
    </row>
    <row r="837" spans="1:5">
      <c r="A837" s="164"/>
      <c r="B837" s="165"/>
      <c r="C837" s="166"/>
      <c r="D837" s="167"/>
      <c r="E837" s="165"/>
    </row>
    <row r="838" spans="1:5">
      <c r="A838" s="164"/>
      <c r="B838" s="165"/>
      <c r="C838" s="166"/>
      <c r="D838" s="167"/>
      <c r="E838" s="165"/>
    </row>
    <row r="839" spans="1:5">
      <c r="A839" s="164"/>
      <c r="B839" s="165"/>
      <c r="C839" s="166"/>
      <c r="D839" s="167"/>
      <c r="E839" s="165"/>
    </row>
    <row r="840" spans="1:5">
      <c r="A840" s="164"/>
      <c r="B840" s="165"/>
      <c r="C840" s="166"/>
      <c r="D840" s="167"/>
      <c r="E840" s="165"/>
    </row>
    <row r="841" spans="1:5">
      <c r="A841" s="164"/>
      <c r="B841" s="165"/>
      <c r="C841" s="166"/>
      <c r="D841" s="167"/>
      <c r="E841" s="165"/>
    </row>
    <row r="842" spans="1:5">
      <c r="A842" s="164"/>
      <c r="B842" s="165"/>
      <c r="C842" s="166"/>
      <c r="D842" s="167"/>
      <c r="E842" s="165"/>
    </row>
    <row r="843" spans="1:5">
      <c r="A843" s="164"/>
      <c r="B843" s="165"/>
      <c r="C843" s="166"/>
      <c r="D843" s="167"/>
      <c r="E843" s="165"/>
    </row>
    <row r="844" spans="1:5">
      <c r="A844" s="164"/>
      <c r="B844" s="165"/>
      <c r="C844" s="166"/>
      <c r="D844" s="167"/>
      <c r="E844" s="165"/>
    </row>
    <row r="845" spans="1:5">
      <c r="A845" s="164"/>
      <c r="B845" s="165"/>
      <c r="C845" s="166"/>
      <c r="D845" s="167"/>
      <c r="E845" s="165"/>
    </row>
    <row r="846" spans="1:5">
      <c r="A846" s="164"/>
      <c r="B846" s="165"/>
      <c r="C846" s="166"/>
      <c r="D846" s="167"/>
      <c r="E846" s="165"/>
    </row>
    <row r="847" spans="1:5">
      <c r="A847" s="164"/>
      <c r="B847" s="165"/>
      <c r="C847" s="166"/>
      <c r="D847" s="167"/>
      <c r="E847" s="165"/>
    </row>
    <row r="848" spans="1:5">
      <c r="A848" s="164"/>
      <c r="B848" s="165"/>
      <c r="C848" s="166"/>
      <c r="D848" s="167"/>
      <c r="E848" s="165"/>
    </row>
    <row r="849" spans="1:5">
      <c r="A849" s="164"/>
      <c r="B849" s="165"/>
      <c r="C849" s="166"/>
      <c r="D849" s="167"/>
      <c r="E849" s="165"/>
    </row>
    <row r="850" spans="1:5">
      <c r="A850" s="164"/>
      <c r="B850" s="165"/>
      <c r="C850" s="166"/>
      <c r="D850" s="167"/>
      <c r="E850" s="165"/>
    </row>
    <row r="851" spans="1:5">
      <c r="A851" s="164"/>
      <c r="B851" s="165"/>
      <c r="C851" s="166"/>
      <c r="D851" s="167"/>
      <c r="E851" s="165"/>
    </row>
    <row r="852" spans="1:5">
      <c r="A852" s="164"/>
      <c r="B852" s="165"/>
      <c r="C852" s="166"/>
      <c r="D852" s="167"/>
      <c r="E852" s="165"/>
    </row>
    <row r="853" spans="1:5">
      <c r="A853" s="164"/>
      <c r="B853" s="165"/>
      <c r="C853" s="166"/>
      <c r="D853" s="167"/>
      <c r="E853" s="165"/>
    </row>
    <row r="854" spans="1:5">
      <c r="A854" s="164"/>
      <c r="B854" s="165"/>
      <c r="C854" s="166"/>
      <c r="D854" s="167"/>
      <c r="E854" s="165"/>
    </row>
    <row r="855" spans="1:5">
      <c r="A855" s="164"/>
      <c r="B855" s="165"/>
      <c r="C855" s="166"/>
      <c r="D855" s="167"/>
      <c r="E855" s="165"/>
    </row>
    <row r="856" spans="1:5">
      <c r="A856" s="164"/>
      <c r="B856" s="165"/>
      <c r="C856" s="166"/>
      <c r="D856" s="167"/>
      <c r="E856" s="165"/>
    </row>
    <row r="857" spans="1:5">
      <c r="A857" s="164"/>
      <c r="B857" s="165"/>
      <c r="C857" s="166"/>
      <c r="D857" s="167"/>
      <c r="E857" s="165"/>
    </row>
    <row r="858" spans="1:5">
      <c r="A858" s="164"/>
      <c r="B858" s="165"/>
      <c r="C858" s="166"/>
      <c r="D858" s="167"/>
      <c r="E858" s="165"/>
    </row>
    <row r="859" spans="1:5">
      <c r="A859" s="164"/>
      <c r="B859" s="165"/>
      <c r="C859" s="166"/>
      <c r="D859" s="167"/>
      <c r="E859" s="165"/>
    </row>
    <row r="860" spans="1:5">
      <c r="A860" s="164"/>
      <c r="B860" s="165"/>
      <c r="C860" s="166"/>
      <c r="D860" s="167"/>
      <c r="E860" s="165"/>
    </row>
    <row r="861" spans="1:5">
      <c r="A861" s="164"/>
      <c r="B861" s="165"/>
      <c r="C861" s="166"/>
      <c r="D861" s="167"/>
      <c r="E861" s="165"/>
    </row>
    <row r="862" spans="1:5">
      <c r="A862" s="164"/>
      <c r="B862" s="165"/>
      <c r="C862" s="166"/>
      <c r="D862" s="167"/>
      <c r="E862" s="165"/>
    </row>
    <row r="863" spans="1:5">
      <c r="A863" s="164"/>
      <c r="B863" s="165"/>
      <c r="C863" s="166"/>
      <c r="D863" s="167"/>
      <c r="E863" s="165"/>
    </row>
    <row r="864" spans="1:5">
      <c r="A864" s="164"/>
      <c r="B864" s="165"/>
      <c r="C864" s="166"/>
      <c r="D864" s="167"/>
      <c r="E864" s="165"/>
    </row>
    <row r="865" spans="1:5">
      <c r="A865" s="164"/>
      <c r="B865" s="165"/>
      <c r="C865" s="166"/>
      <c r="D865" s="167"/>
      <c r="E865" s="165"/>
    </row>
    <row r="866" spans="1:5">
      <c r="A866" s="164"/>
      <c r="B866" s="165"/>
      <c r="C866" s="166"/>
      <c r="D866" s="167"/>
      <c r="E866" s="165"/>
    </row>
    <row r="867" spans="1:5">
      <c r="A867" s="164"/>
      <c r="B867" s="165"/>
      <c r="C867" s="166"/>
      <c r="D867" s="167"/>
      <c r="E867" s="165"/>
    </row>
    <row r="868" spans="1:5">
      <c r="A868" s="164"/>
      <c r="B868" s="165"/>
      <c r="C868" s="166"/>
      <c r="D868" s="167"/>
      <c r="E868" s="165"/>
    </row>
    <row r="869" spans="1:5">
      <c r="A869" s="164"/>
      <c r="B869" s="165"/>
      <c r="C869" s="166"/>
      <c r="D869" s="167"/>
      <c r="E869" s="165"/>
    </row>
    <row r="870" spans="1:5">
      <c r="A870" s="164"/>
      <c r="B870" s="165"/>
      <c r="C870" s="166"/>
      <c r="D870" s="167"/>
      <c r="E870" s="165"/>
    </row>
    <row r="871" spans="1:5">
      <c r="A871" s="164"/>
      <c r="B871" s="165"/>
      <c r="C871" s="166"/>
      <c r="D871" s="167"/>
      <c r="E871" s="165"/>
    </row>
    <row r="872" spans="1:5">
      <c r="A872" s="164"/>
      <c r="B872" s="165"/>
      <c r="C872" s="166"/>
      <c r="D872" s="167"/>
      <c r="E872" s="165"/>
    </row>
    <row r="873" spans="1:5">
      <c r="A873" s="164"/>
      <c r="B873" s="165"/>
      <c r="C873" s="166"/>
      <c r="D873" s="167"/>
      <c r="E873" s="165"/>
    </row>
    <row r="874" spans="1:5">
      <c r="A874" s="164"/>
      <c r="B874" s="165"/>
      <c r="C874" s="166"/>
      <c r="D874" s="167"/>
      <c r="E874" s="165"/>
    </row>
    <row r="875" spans="1:5">
      <c r="A875" s="164"/>
      <c r="B875" s="165"/>
      <c r="C875" s="166"/>
      <c r="D875" s="167"/>
      <c r="E875" s="165"/>
    </row>
    <row r="876" spans="1:5">
      <c r="A876" s="164"/>
      <c r="B876" s="165"/>
      <c r="C876" s="166"/>
      <c r="D876" s="167"/>
      <c r="E876" s="165"/>
    </row>
    <row r="877" spans="1:5">
      <c r="A877" s="164"/>
      <c r="B877" s="165"/>
      <c r="C877" s="166"/>
      <c r="D877" s="167"/>
      <c r="E877" s="165"/>
    </row>
    <row r="878" spans="1:5">
      <c r="A878" s="164"/>
      <c r="B878" s="165"/>
      <c r="C878" s="166"/>
      <c r="D878" s="167"/>
      <c r="E878" s="165"/>
    </row>
    <row r="879" spans="1:5">
      <c r="A879" s="164"/>
      <c r="B879" s="165"/>
      <c r="C879" s="166"/>
      <c r="D879" s="167"/>
      <c r="E879" s="165"/>
    </row>
    <row r="880" spans="1:5">
      <c r="A880" s="164"/>
      <c r="B880" s="165"/>
      <c r="C880" s="166"/>
      <c r="D880" s="167"/>
      <c r="E880" s="165"/>
    </row>
    <row r="881" spans="1:5">
      <c r="A881" s="164"/>
      <c r="B881" s="165"/>
      <c r="C881" s="166"/>
      <c r="D881" s="167"/>
      <c r="E881" s="165"/>
    </row>
    <row r="882" spans="1:5">
      <c r="A882" s="164"/>
      <c r="B882" s="165"/>
      <c r="C882" s="166"/>
      <c r="D882" s="167"/>
      <c r="E882" s="165"/>
    </row>
    <row r="883" spans="1:5">
      <c r="A883" s="164"/>
      <c r="B883" s="165"/>
      <c r="C883" s="166"/>
      <c r="D883" s="167"/>
      <c r="E883" s="165"/>
    </row>
    <row r="884" spans="1:5">
      <c r="A884" s="164"/>
      <c r="B884" s="165"/>
      <c r="C884" s="166"/>
      <c r="D884" s="167"/>
      <c r="E884" s="165"/>
    </row>
    <row r="885" spans="1:5">
      <c r="A885" s="164"/>
      <c r="B885" s="165"/>
      <c r="C885" s="166"/>
      <c r="D885" s="167"/>
      <c r="E885" s="165"/>
    </row>
    <row r="886" spans="1:5">
      <c r="A886" s="164"/>
      <c r="B886" s="165"/>
      <c r="C886" s="166"/>
      <c r="D886" s="167"/>
      <c r="E886" s="165"/>
    </row>
    <row r="887" spans="1:5">
      <c r="A887" s="164"/>
      <c r="B887" s="165"/>
      <c r="C887" s="166"/>
      <c r="D887" s="167"/>
      <c r="E887" s="165"/>
    </row>
    <row r="888" spans="1:5">
      <c r="A888" s="164"/>
      <c r="B888" s="165"/>
      <c r="C888" s="166"/>
      <c r="D888" s="167"/>
      <c r="E888" s="165"/>
    </row>
    <row r="889" spans="1:5">
      <c r="A889" s="164"/>
      <c r="B889" s="165"/>
      <c r="C889" s="166"/>
      <c r="D889" s="167"/>
      <c r="E889" s="165"/>
    </row>
    <row r="890" spans="1:5">
      <c r="A890" s="164"/>
      <c r="B890" s="165"/>
      <c r="C890" s="166"/>
      <c r="D890" s="167"/>
      <c r="E890" s="165"/>
    </row>
    <row r="891" spans="1:5">
      <c r="A891" s="164"/>
      <c r="B891" s="165"/>
      <c r="C891" s="166"/>
      <c r="D891" s="167"/>
      <c r="E891" s="165"/>
    </row>
    <row r="892" spans="1:5">
      <c r="A892" s="164"/>
      <c r="B892" s="165"/>
      <c r="C892" s="166"/>
      <c r="D892" s="167"/>
      <c r="E892" s="165"/>
    </row>
    <row r="893" spans="1:5">
      <c r="A893" s="164"/>
      <c r="B893" s="165"/>
      <c r="C893" s="166"/>
      <c r="D893" s="167"/>
      <c r="E893" s="165"/>
    </row>
    <row r="894" spans="1:5">
      <c r="A894" s="164"/>
      <c r="B894" s="165"/>
      <c r="C894" s="166"/>
      <c r="D894" s="167"/>
      <c r="E894" s="165"/>
    </row>
    <row r="895" spans="1:5">
      <c r="A895" s="164"/>
      <c r="B895" s="165"/>
      <c r="C895" s="166"/>
      <c r="D895" s="167"/>
      <c r="E895" s="165"/>
    </row>
    <row r="896" spans="1:5">
      <c r="A896" s="164"/>
      <c r="B896" s="165"/>
      <c r="C896" s="166"/>
      <c r="D896" s="167"/>
      <c r="E896" s="165"/>
    </row>
    <row r="897" spans="1:5">
      <c r="A897" s="164"/>
      <c r="B897" s="165"/>
      <c r="C897" s="166"/>
      <c r="D897" s="167"/>
      <c r="E897" s="165"/>
    </row>
    <row r="898" spans="1:5">
      <c r="A898" s="164"/>
      <c r="B898" s="165"/>
      <c r="C898" s="166"/>
      <c r="D898" s="167"/>
      <c r="E898" s="165"/>
    </row>
    <row r="899" spans="1:5">
      <c r="A899" s="164"/>
      <c r="B899" s="165"/>
      <c r="C899" s="166"/>
      <c r="D899" s="167"/>
      <c r="E899" s="165"/>
    </row>
    <row r="900" spans="1:5">
      <c r="A900" s="164"/>
      <c r="B900" s="165"/>
      <c r="C900" s="166"/>
      <c r="D900" s="167"/>
      <c r="E900" s="165"/>
    </row>
    <row r="901" spans="1:5">
      <c r="A901" s="164"/>
      <c r="B901" s="165"/>
      <c r="C901" s="166"/>
      <c r="D901" s="167"/>
      <c r="E901" s="165"/>
    </row>
    <row r="902" spans="1:5">
      <c r="A902" s="164"/>
      <c r="B902" s="165"/>
      <c r="C902" s="166"/>
      <c r="D902" s="167"/>
      <c r="E902" s="165"/>
    </row>
    <row r="903" spans="1:5">
      <c r="A903" s="164"/>
      <c r="B903" s="165"/>
      <c r="C903" s="166"/>
      <c r="D903" s="167"/>
      <c r="E903" s="165"/>
    </row>
    <row r="904" spans="1:5">
      <c r="A904" s="164"/>
      <c r="B904" s="165"/>
      <c r="C904" s="166"/>
      <c r="D904" s="167"/>
      <c r="E904" s="165"/>
    </row>
    <row r="905" spans="1:5">
      <c r="A905" s="164"/>
      <c r="B905" s="165"/>
      <c r="C905" s="166"/>
      <c r="D905" s="167"/>
      <c r="E905" s="165"/>
    </row>
    <row r="906" spans="1:5">
      <c r="A906" s="164"/>
      <c r="B906" s="165"/>
      <c r="C906" s="166"/>
      <c r="D906" s="167"/>
      <c r="E906" s="165"/>
    </row>
    <row r="907" spans="1:5">
      <c r="A907" s="164"/>
      <c r="B907" s="165"/>
      <c r="C907" s="166"/>
      <c r="D907" s="167"/>
      <c r="E907" s="165"/>
    </row>
    <row r="908" spans="1:5">
      <c r="A908" s="164"/>
      <c r="B908" s="165"/>
      <c r="C908" s="166"/>
      <c r="D908" s="167"/>
      <c r="E908" s="165"/>
    </row>
    <row r="909" spans="1:5">
      <c r="A909" s="164"/>
      <c r="B909" s="165"/>
      <c r="C909" s="166"/>
      <c r="D909" s="167"/>
      <c r="E909" s="165"/>
    </row>
    <row r="910" spans="1:5">
      <c r="A910" s="164"/>
      <c r="B910" s="165"/>
      <c r="C910" s="166"/>
      <c r="D910" s="167"/>
      <c r="E910" s="165"/>
    </row>
    <row r="911" spans="1:5">
      <c r="A911" s="164"/>
      <c r="B911" s="165"/>
      <c r="C911" s="166"/>
      <c r="D911" s="167"/>
      <c r="E911" s="165"/>
    </row>
    <row r="912" spans="1:5">
      <c r="A912" s="164"/>
      <c r="B912" s="165"/>
      <c r="C912" s="166"/>
      <c r="D912" s="167"/>
      <c r="E912" s="165"/>
    </row>
    <row r="913" spans="1:5">
      <c r="A913" s="164"/>
      <c r="B913" s="165"/>
      <c r="C913" s="166"/>
      <c r="D913" s="167"/>
      <c r="E913" s="165"/>
    </row>
    <row r="914" spans="1:5">
      <c r="A914" s="164"/>
      <c r="B914" s="165"/>
      <c r="C914" s="166"/>
      <c r="D914" s="167"/>
      <c r="E914" s="165"/>
    </row>
    <row r="915" spans="1:5">
      <c r="A915" s="164"/>
      <c r="B915" s="165"/>
      <c r="C915" s="166"/>
      <c r="D915" s="167"/>
      <c r="E915" s="165"/>
    </row>
    <row r="916" spans="1:5">
      <c r="A916" s="164"/>
      <c r="B916" s="165"/>
      <c r="C916" s="166"/>
      <c r="D916" s="167"/>
      <c r="E916" s="165"/>
    </row>
    <row r="917" spans="1:5">
      <c r="A917" s="164"/>
      <c r="B917" s="165"/>
      <c r="C917" s="166"/>
      <c r="D917" s="167"/>
      <c r="E917" s="165"/>
    </row>
    <row r="918" spans="1:5">
      <c r="A918" s="164"/>
      <c r="B918" s="165"/>
      <c r="C918" s="166"/>
      <c r="D918" s="167"/>
      <c r="E918" s="165"/>
    </row>
    <row r="919" spans="1:5">
      <c r="A919" s="164"/>
      <c r="B919" s="165"/>
      <c r="C919" s="166"/>
      <c r="D919" s="167"/>
      <c r="E919" s="165"/>
    </row>
    <row r="920" spans="1:5">
      <c r="A920" s="164"/>
      <c r="B920" s="165"/>
      <c r="C920" s="166"/>
      <c r="D920" s="167"/>
      <c r="E920" s="165"/>
    </row>
    <row r="921" spans="1:5">
      <c r="A921" s="164"/>
      <c r="B921" s="165"/>
      <c r="C921" s="166"/>
      <c r="D921" s="167"/>
      <c r="E921" s="165"/>
    </row>
    <row r="922" spans="1:5">
      <c r="A922" s="164"/>
      <c r="B922" s="165"/>
      <c r="C922" s="166"/>
      <c r="D922" s="167"/>
      <c r="E922" s="165"/>
    </row>
    <row r="923" spans="1:5">
      <c r="A923" s="164"/>
      <c r="B923" s="165"/>
      <c r="C923" s="166"/>
      <c r="D923" s="167"/>
      <c r="E923" s="165"/>
    </row>
    <row r="924" spans="1:5">
      <c r="A924" s="164"/>
      <c r="B924" s="165"/>
      <c r="C924" s="166"/>
      <c r="D924" s="167"/>
      <c r="E924" s="165"/>
    </row>
    <row r="925" spans="1:5">
      <c r="A925" s="164"/>
      <c r="B925" s="165"/>
      <c r="C925" s="166"/>
      <c r="D925" s="167"/>
      <c r="E925" s="165"/>
    </row>
    <row r="926" spans="1:5">
      <c r="A926" s="164"/>
      <c r="B926" s="165"/>
      <c r="C926" s="166"/>
      <c r="D926" s="167"/>
      <c r="E926" s="165"/>
    </row>
    <row r="927" spans="1:5">
      <c r="A927" s="164"/>
      <c r="B927" s="165"/>
      <c r="C927" s="166"/>
      <c r="D927" s="167"/>
      <c r="E927" s="165"/>
    </row>
    <row r="928" spans="1:5">
      <c r="A928" s="164"/>
      <c r="B928" s="165"/>
      <c r="C928" s="166"/>
      <c r="D928" s="167"/>
      <c r="E928" s="165"/>
    </row>
    <row r="929" spans="1:5">
      <c r="A929" s="164"/>
      <c r="B929" s="165"/>
      <c r="C929" s="166"/>
      <c r="D929" s="167"/>
      <c r="E929" s="165"/>
    </row>
    <row r="930" spans="1:5">
      <c r="A930" s="164"/>
      <c r="B930" s="165"/>
      <c r="C930" s="166"/>
      <c r="D930" s="167"/>
      <c r="E930" s="165"/>
    </row>
    <row r="931" spans="1:5">
      <c r="A931" s="164"/>
      <c r="B931" s="165"/>
      <c r="C931" s="166"/>
      <c r="D931" s="167"/>
      <c r="E931" s="165"/>
    </row>
    <row r="932" spans="1:5">
      <c r="A932" s="164"/>
      <c r="B932" s="165"/>
      <c r="C932" s="166"/>
      <c r="D932" s="167"/>
      <c r="E932" s="165"/>
    </row>
    <row r="933" spans="1:5">
      <c r="A933" s="164"/>
      <c r="B933" s="165"/>
      <c r="C933" s="166"/>
      <c r="D933" s="167"/>
      <c r="E933" s="165"/>
    </row>
    <row r="934" spans="1:5">
      <c r="A934" s="164"/>
      <c r="B934" s="165"/>
      <c r="C934" s="166"/>
      <c r="D934" s="167"/>
      <c r="E934" s="165"/>
    </row>
    <row r="935" spans="1:5">
      <c r="A935" s="164"/>
      <c r="B935" s="165"/>
      <c r="C935" s="166"/>
      <c r="D935" s="167"/>
      <c r="E935" s="165"/>
    </row>
    <row r="936" spans="1:5">
      <c r="A936" s="164"/>
      <c r="B936" s="165"/>
      <c r="C936" s="166"/>
      <c r="D936" s="167"/>
      <c r="E936" s="165"/>
    </row>
    <row r="937" spans="1:5">
      <c r="A937" s="164"/>
      <c r="B937" s="165"/>
      <c r="C937" s="166"/>
      <c r="D937" s="167"/>
      <c r="E937" s="165"/>
    </row>
    <row r="938" spans="1:5">
      <c r="A938" s="164"/>
      <c r="B938" s="165"/>
      <c r="C938" s="166"/>
      <c r="D938" s="167"/>
      <c r="E938" s="165"/>
    </row>
    <row r="939" spans="1:5">
      <c r="A939" s="164"/>
      <c r="B939" s="165"/>
      <c r="C939" s="166"/>
      <c r="D939" s="167"/>
      <c r="E939" s="165"/>
    </row>
    <row r="940" spans="1:5">
      <c r="A940" s="164"/>
      <c r="B940" s="165"/>
      <c r="C940" s="166"/>
      <c r="D940" s="167"/>
      <c r="E940" s="165"/>
    </row>
    <row r="941" spans="1:5">
      <c r="A941" s="164"/>
      <c r="B941" s="165"/>
      <c r="C941" s="166"/>
      <c r="D941" s="167"/>
      <c r="E941" s="165"/>
    </row>
    <row r="942" spans="1:5">
      <c r="A942" s="164"/>
      <c r="B942" s="165"/>
      <c r="C942" s="166"/>
      <c r="D942" s="167"/>
      <c r="E942" s="165"/>
    </row>
    <row r="943" spans="1:5">
      <c r="A943" s="164"/>
      <c r="B943" s="165"/>
      <c r="C943" s="166"/>
      <c r="D943" s="167"/>
      <c r="E943" s="165"/>
    </row>
    <row r="944" spans="1:5">
      <c r="A944" s="164"/>
      <c r="B944" s="165"/>
      <c r="C944" s="166"/>
      <c r="D944" s="167"/>
      <c r="E944" s="165"/>
    </row>
    <row r="945" spans="1:5">
      <c r="A945" s="164"/>
      <c r="B945" s="165"/>
      <c r="C945" s="166"/>
      <c r="D945" s="167"/>
      <c r="E945" s="165"/>
    </row>
    <row r="946" spans="1:5">
      <c r="A946" s="164"/>
      <c r="B946" s="165"/>
      <c r="C946" s="166"/>
      <c r="D946" s="167"/>
      <c r="E946" s="165"/>
    </row>
    <row r="947" spans="1:5">
      <c r="A947" s="164"/>
      <c r="B947" s="165"/>
      <c r="C947" s="166"/>
      <c r="D947" s="167"/>
      <c r="E947" s="165"/>
    </row>
    <row r="948" spans="1:5">
      <c r="A948" s="164"/>
      <c r="B948" s="165"/>
      <c r="C948" s="166"/>
      <c r="D948" s="167"/>
      <c r="E948" s="165"/>
    </row>
    <row r="949" spans="1:5">
      <c r="A949" s="164"/>
      <c r="B949" s="165"/>
      <c r="C949" s="166"/>
      <c r="D949" s="167"/>
      <c r="E949" s="165"/>
    </row>
    <row r="950" spans="1:5">
      <c r="A950" s="164"/>
      <c r="B950" s="165"/>
      <c r="C950" s="166"/>
      <c r="D950" s="167"/>
      <c r="E950" s="165"/>
    </row>
    <row r="951" spans="1:5">
      <c r="A951" s="164"/>
      <c r="B951" s="165"/>
      <c r="C951" s="166"/>
      <c r="D951" s="167"/>
      <c r="E951" s="165"/>
    </row>
    <row r="952" spans="1:5">
      <c r="A952" s="164"/>
      <c r="B952" s="165"/>
      <c r="C952" s="166"/>
      <c r="D952" s="167"/>
      <c r="E952" s="165"/>
    </row>
    <row r="953" spans="1:5">
      <c r="A953" s="164"/>
      <c r="B953" s="165"/>
      <c r="C953" s="166"/>
      <c r="D953" s="167"/>
      <c r="E953" s="165"/>
    </row>
    <row r="954" spans="1:5">
      <c r="A954" s="164"/>
      <c r="B954" s="165"/>
      <c r="C954" s="166"/>
      <c r="D954" s="167"/>
      <c r="E954" s="165"/>
    </row>
    <row r="955" spans="1:5">
      <c r="A955" s="164"/>
      <c r="B955" s="165"/>
      <c r="C955" s="166"/>
      <c r="D955" s="167"/>
      <c r="E955" s="165"/>
    </row>
    <row r="956" spans="1:5">
      <c r="A956" s="164"/>
      <c r="B956" s="165"/>
      <c r="C956" s="166"/>
      <c r="D956" s="167"/>
      <c r="E956" s="165"/>
    </row>
    <row r="957" spans="1:5">
      <c r="A957" s="164"/>
      <c r="B957" s="165"/>
      <c r="C957" s="166"/>
      <c r="D957" s="167"/>
      <c r="E957" s="165"/>
    </row>
    <row r="958" spans="1:5">
      <c r="A958" s="164"/>
      <c r="B958" s="165"/>
      <c r="C958" s="166"/>
      <c r="D958" s="167"/>
      <c r="E958" s="165"/>
    </row>
    <row r="959" spans="1:5">
      <c r="A959" s="164"/>
      <c r="B959" s="165"/>
      <c r="C959" s="166"/>
      <c r="D959" s="167"/>
      <c r="E959" s="165"/>
    </row>
    <row r="960" spans="1:5">
      <c r="A960" s="164"/>
      <c r="B960" s="165"/>
      <c r="C960" s="166"/>
      <c r="D960" s="167"/>
      <c r="E960" s="165"/>
    </row>
    <row r="961" spans="1:5">
      <c r="A961" s="164"/>
      <c r="B961" s="165"/>
      <c r="C961" s="166"/>
      <c r="D961" s="167"/>
      <c r="E961" s="165"/>
    </row>
    <row r="962" spans="1:5">
      <c r="A962" s="164"/>
      <c r="B962" s="165"/>
      <c r="C962" s="166"/>
      <c r="D962" s="167"/>
      <c r="E962" s="165"/>
    </row>
    <row r="963" spans="1:5">
      <c r="A963" s="164"/>
      <c r="B963" s="165"/>
      <c r="C963" s="166"/>
      <c r="D963" s="167"/>
      <c r="E963" s="165"/>
    </row>
    <row r="964" spans="1:5">
      <c r="A964" s="164"/>
      <c r="B964" s="165"/>
      <c r="C964" s="166"/>
      <c r="D964" s="167"/>
      <c r="E964" s="165"/>
    </row>
    <row r="965" spans="1:5">
      <c r="A965" s="164"/>
      <c r="B965" s="165"/>
      <c r="C965" s="166"/>
      <c r="D965" s="167"/>
      <c r="E965" s="165"/>
    </row>
    <row r="966" spans="1:5">
      <c r="A966" s="164"/>
      <c r="B966" s="165"/>
      <c r="C966" s="166"/>
      <c r="D966" s="167"/>
      <c r="E966" s="165"/>
    </row>
    <row r="967" spans="1:5">
      <c r="A967" s="164"/>
      <c r="B967" s="165"/>
      <c r="C967" s="166"/>
      <c r="D967" s="167"/>
      <c r="E967" s="165"/>
    </row>
    <row r="968" spans="1:5">
      <c r="A968" s="164"/>
      <c r="B968" s="165"/>
      <c r="C968" s="166"/>
      <c r="D968" s="167"/>
      <c r="E968" s="165"/>
    </row>
    <row r="969" spans="1:5">
      <c r="A969" s="164"/>
      <c r="B969" s="165"/>
      <c r="C969" s="166"/>
      <c r="D969" s="167"/>
      <c r="E969" s="165"/>
    </row>
    <row r="970" spans="1:5">
      <c r="A970" s="164"/>
      <c r="B970" s="165"/>
      <c r="C970" s="166"/>
      <c r="D970" s="167"/>
      <c r="E970" s="165"/>
    </row>
    <row r="971" spans="1:5">
      <c r="A971" s="164"/>
      <c r="B971" s="165"/>
      <c r="C971" s="166"/>
      <c r="D971" s="167"/>
      <c r="E971" s="165"/>
    </row>
    <row r="972" spans="1:5">
      <c r="A972" s="164"/>
      <c r="B972" s="165"/>
      <c r="C972" s="166"/>
      <c r="D972" s="167"/>
      <c r="E972" s="165"/>
    </row>
    <row r="973" spans="1:5">
      <c r="A973" s="164"/>
      <c r="B973" s="165"/>
      <c r="C973" s="166"/>
      <c r="D973" s="167"/>
      <c r="E973" s="165"/>
    </row>
    <row r="974" spans="1:5">
      <c r="A974" s="164"/>
      <c r="B974" s="165"/>
      <c r="C974" s="166"/>
      <c r="D974" s="167"/>
      <c r="E974" s="165"/>
    </row>
    <row r="975" spans="1:5">
      <c r="A975" s="164"/>
      <c r="B975" s="165"/>
      <c r="C975" s="166"/>
      <c r="D975" s="167"/>
      <c r="E975" s="165"/>
    </row>
    <row r="976" spans="1:5">
      <c r="A976" s="164"/>
      <c r="B976" s="165"/>
      <c r="C976" s="166"/>
      <c r="D976" s="167"/>
      <c r="E976" s="165"/>
    </row>
    <row r="977" spans="1:5">
      <c r="A977" s="164"/>
      <c r="B977" s="165"/>
      <c r="C977" s="166"/>
      <c r="D977" s="167"/>
      <c r="E977" s="165"/>
    </row>
    <row r="978" spans="1:5">
      <c r="A978" s="164"/>
      <c r="B978" s="165"/>
      <c r="C978" s="166"/>
      <c r="D978" s="167"/>
      <c r="E978" s="165"/>
    </row>
    <row r="979" spans="1:5">
      <c r="A979" s="164"/>
      <c r="B979" s="165"/>
      <c r="C979" s="166"/>
      <c r="D979" s="167"/>
      <c r="E979" s="165"/>
    </row>
    <row r="980" spans="1:5">
      <c r="A980" s="164"/>
      <c r="B980" s="165"/>
      <c r="C980" s="166"/>
      <c r="D980" s="167"/>
      <c r="E980" s="165"/>
    </row>
    <row r="981" spans="1:5">
      <c r="A981" s="164"/>
      <c r="B981" s="165"/>
      <c r="C981" s="166"/>
      <c r="D981" s="167"/>
      <c r="E981" s="165"/>
    </row>
    <row r="982" spans="1:5">
      <c r="A982" s="164"/>
      <c r="B982" s="165"/>
      <c r="C982" s="166"/>
      <c r="D982" s="167"/>
      <c r="E982" s="165"/>
    </row>
    <row r="983" spans="1:5">
      <c r="A983" s="164"/>
      <c r="B983" s="165"/>
      <c r="C983" s="166"/>
      <c r="D983" s="167"/>
      <c r="E983" s="165"/>
    </row>
    <row r="984" spans="1:5">
      <c r="A984" s="164"/>
      <c r="B984" s="165"/>
      <c r="C984" s="166"/>
      <c r="D984" s="167"/>
      <c r="E984" s="165"/>
    </row>
    <row r="985" spans="1:5">
      <c r="A985" s="164"/>
      <c r="B985" s="165"/>
      <c r="C985" s="166"/>
      <c r="D985" s="167"/>
      <c r="E985" s="165"/>
    </row>
    <row r="986" spans="1:5">
      <c r="A986" s="164"/>
      <c r="B986" s="165"/>
      <c r="C986" s="166"/>
      <c r="D986" s="167"/>
      <c r="E986" s="165"/>
    </row>
    <row r="987" spans="1:5">
      <c r="A987" s="164"/>
      <c r="B987" s="165"/>
      <c r="C987" s="166"/>
      <c r="D987" s="167"/>
      <c r="E987" s="165"/>
    </row>
    <row r="988" spans="1:5">
      <c r="A988" s="164"/>
      <c r="B988" s="165"/>
      <c r="C988" s="166"/>
      <c r="D988" s="167"/>
      <c r="E988" s="165"/>
    </row>
    <row r="989" spans="1:5">
      <c r="A989" s="164"/>
      <c r="B989" s="165"/>
      <c r="C989" s="166"/>
      <c r="D989" s="167"/>
      <c r="E989" s="165"/>
    </row>
    <row r="990" spans="1:5">
      <c r="A990" s="164"/>
      <c r="B990" s="165"/>
      <c r="C990" s="166"/>
      <c r="D990" s="167"/>
      <c r="E990" s="165"/>
    </row>
    <row r="991" spans="1:5">
      <c r="A991" s="164"/>
      <c r="B991" s="165"/>
      <c r="C991" s="166"/>
      <c r="D991" s="167"/>
      <c r="E991" s="165"/>
    </row>
    <row r="992" spans="1:5">
      <c r="A992" s="164"/>
      <c r="B992" s="165"/>
      <c r="C992" s="166"/>
      <c r="D992" s="167"/>
      <c r="E992" s="165"/>
    </row>
    <row r="993" spans="1:5">
      <c r="A993" s="164"/>
      <c r="B993" s="165"/>
      <c r="C993" s="166"/>
      <c r="D993" s="167"/>
      <c r="E993" s="165"/>
    </row>
    <row r="994" spans="1:5">
      <c r="A994" s="164"/>
      <c r="B994" s="165"/>
      <c r="C994" s="166"/>
      <c r="D994" s="167"/>
      <c r="E994" s="165"/>
    </row>
    <row r="995" spans="1:5">
      <c r="A995" s="164"/>
      <c r="B995" s="165"/>
      <c r="C995" s="166"/>
      <c r="D995" s="167"/>
      <c r="E995" s="165"/>
    </row>
    <row r="996" spans="1:5">
      <c r="A996" s="164"/>
      <c r="B996" s="165"/>
      <c r="C996" s="166"/>
      <c r="D996" s="167"/>
      <c r="E996" s="165"/>
    </row>
    <row r="997" spans="1:5">
      <c r="A997" s="164"/>
      <c r="B997" s="165"/>
      <c r="C997" s="166"/>
      <c r="D997" s="167"/>
      <c r="E997" s="165"/>
    </row>
    <row r="998" spans="1:5">
      <c r="A998" s="164"/>
      <c r="B998" s="165"/>
      <c r="C998" s="166"/>
      <c r="D998" s="167"/>
      <c r="E998" s="165"/>
    </row>
    <row r="999" spans="1:5">
      <c r="A999" s="164"/>
      <c r="B999" s="165"/>
      <c r="C999" s="166"/>
      <c r="D999" s="167"/>
      <c r="E999" s="165"/>
    </row>
    <row r="1000" spans="1:5">
      <c r="A1000" s="164"/>
      <c r="B1000" s="165"/>
      <c r="C1000" s="166"/>
      <c r="D1000" s="167"/>
      <c r="E1000" s="165"/>
    </row>
    <row r="1001" spans="1:5">
      <c r="A1001" s="164"/>
      <c r="B1001" s="165"/>
      <c r="C1001" s="166"/>
      <c r="D1001" s="167"/>
      <c r="E1001" s="165"/>
    </row>
    <row r="1002" spans="1:5">
      <c r="A1002" s="164"/>
      <c r="B1002" s="165"/>
      <c r="C1002" s="166"/>
      <c r="D1002" s="167"/>
      <c r="E1002" s="165"/>
    </row>
    <row r="1003" spans="1:5">
      <c r="A1003" s="164"/>
      <c r="B1003" s="165"/>
      <c r="C1003" s="166"/>
      <c r="D1003" s="167"/>
      <c r="E1003" s="165"/>
    </row>
    <row r="1004" spans="1:5">
      <c r="A1004" s="164"/>
      <c r="B1004" s="165"/>
      <c r="C1004" s="166"/>
      <c r="D1004" s="167"/>
      <c r="E1004" s="165"/>
    </row>
    <row r="1005" spans="1:5">
      <c r="A1005" s="164"/>
      <c r="B1005" s="165"/>
      <c r="C1005" s="166"/>
      <c r="D1005" s="167"/>
      <c r="E1005" s="165"/>
    </row>
    <row r="1006" spans="1:5">
      <c r="A1006" s="164"/>
      <c r="B1006" s="165"/>
      <c r="C1006" s="166"/>
      <c r="D1006" s="167"/>
      <c r="E1006" s="165"/>
    </row>
    <row r="1007" spans="1:5">
      <c r="A1007" s="164"/>
      <c r="B1007" s="165"/>
      <c r="C1007" s="166"/>
      <c r="D1007" s="167"/>
      <c r="E1007" s="165"/>
    </row>
    <row r="1008" spans="1:5">
      <c r="A1008" s="164"/>
      <c r="B1008" s="165"/>
      <c r="C1008" s="166"/>
      <c r="D1008" s="167"/>
      <c r="E1008" s="165"/>
    </row>
    <row r="1009" spans="1:5">
      <c r="A1009" s="164"/>
      <c r="B1009" s="165"/>
      <c r="C1009" s="166"/>
      <c r="D1009" s="167"/>
      <c r="E1009" s="165"/>
    </row>
    <row r="1010" spans="1:5">
      <c r="A1010" s="164"/>
      <c r="B1010" s="165"/>
      <c r="C1010" s="166"/>
      <c r="D1010" s="167"/>
      <c r="E1010" s="165"/>
    </row>
    <row r="1011" spans="1:5">
      <c r="A1011" s="164"/>
      <c r="B1011" s="165"/>
      <c r="C1011" s="166"/>
      <c r="D1011" s="167"/>
      <c r="E1011" s="165"/>
    </row>
    <row r="1012" spans="1:5">
      <c r="A1012" s="164"/>
      <c r="B1012" s="165"/>
      <c r="C1012" s="166"/>
      <c r="D1012" s="167"/>
      <c r="E1012" s="165"/>
    </row>
    <row r="1013" spans="1:5">
      <c r="A1013" s="164"/>
      <c r="B1013" s="165"/>
      <c r="C1013" s="166"/>
      <c r="D1013" s="167"/>
      <c r="E1013" s="165"/>
    </row>
    <row r="1014" spans="1:5">
      <c r="A1014" s="164"/>
      <c r="B1014" s="165"/>
      <c r="C1014" s="166"/>
      <c r="D1014" s="167"/>
      <c r="E1014" s="165"/>
    </row>
    <row r="1015" spans="1:5">
      <c r="A1015" s="164"/>
      <c r="B1015" s="165"/>
      <c r="C1015" s="166"/>
      <c r="D1015" s="167"/>
      <c r="E1015" s="165"/>
    </row>
    <row r="1016" spans="1:5">
      <c r="A1016" s="164"/>
      <c r="B1016" s="165"/>
      <c r="C1016" s="166"/>
      <c r="D1016" s="167"/>
      <c r="E1016" s="165"/>
    </row>
    <row r="1017" spans="1:5">
      <c r="A1017" s="164"/>
      <c r="B1017" s="165"/>
      <c r="C1017" s="166"/>
      <c r="D1017" s="167"/>
      <c r="E1017" s="165"/>
    </row>
    <row r="1018" spans="1:5">
      <c r="A1018" s="164"/>
      <c r="B1018" s="165"/>
      <c r="C1018" s="166"/>
      <c r="D1018" s="167"/>
      <c r="E1018" s="165"/>
    </row>
    <row r="1019" spans="1:5">
      <c r="A1019" s="164"/>
      <c r="B1019" s="165"/>
      <c r="C1019" s="166"/>
      <c r="D1019" s="167"/>
      <c r="E1019" s="165"/>
    </row>
    <row r="1020" spans="1:5">
      <c r="A1020" s="164"/>
      <c r="B1020" s="165"/>
      <c r="C1020" s="166"/>
      <c r="D1020" s="167"/>
      <c r="E1020" s="165"/>
    </row>
    <row r="1021" spans="1:5">
      <c r="A1021" s="164"/>
      <c r="B1021" s="165"/>
      <c r="C1021" s="166"/>
      <c r="D1021" s="167"/>
      <c r="E1021" s="165"/>
    </row>
    <row r="1022" spans="1:5">
      <c r="A1022" s="164"/>
      <c r="B1022" s="165"/>
      <c r="C1022" s="166"/>
      <c r="D1022" s="167"/>
      <c r="E1022" s="165"/>
    </row>
    <row r="1023" spans="1:5">
      <c r="A1023" s="164"/>
      <c r="B1023" s="165"/>
      <c r="C1023" s="166"/>
      <c r="D1023" s="167"/>
      <c r="E1023" s="165"/>
    </row>
    <row r="1024" spans="1:5">
      <c r="A1024" s="164"/>
      <c r="B1024" s="165"/>
      <c r="C1024" s="166"/>
      <c r="D1024" s="167"/>
      <c r="E1024" s="165"/>
    </row>
    <row r="1025" spans="1:5">
      <c r="A1025" s="164"/>
      <c r="B1025" s="165"/>
      <c r="C1025" s="166"/>
      <c r="D1025" s="167"/>
      <c r="E1025" s="165"/>
    </row>
    <row r="1026" spans="1:5">
      <c r="A1026" s="164"/>
      <c r="B1026" s="165"/>
      <c r="C1026" s="166"/>
      <c r="D1026" s="167"/>
      <c r="E1026" s="165"/>
    </row>
    <row r="1027" spans="1:5">
      <c r="A1027" s="164"/>
      <c r="B1027" s="165"/>
      <c r="C1027" s="166"/>
      <c r="D1027" s="167"/>
      <c r="E1027" s="165"/>
    </row>
    <row r="1028" spans="1:5">
      <c r="A1028" s="164"/>
      <c r="B1028" s="165"/>
      <c r="C1028" s="166"/>
      <c r="D1028" s="167"/>
      <c r="E1028" s="165"/>
    </row>
    <row r="1029" spans="1:5">
      <c r="A1029" s="164"/>
      <c r="B1029" s="165"/>
      <c r="C1029" s="166"/>
      <c r="D1029" s="167"/>
      <c r="E1029" s="165"/>
    </row>
    <row r="1030" spans="1:5">
      <c r="A1030" s="164"/>
      <c r="B1030" s="165"/>
      <c r="C1030" s="166"/>
      <c r="D1030" s="167"/>
      <c r="E1030" s="165"/>
    </row>
    <row r="1031" spans="1:5">
      <c r="A1031" s="164"/>
      <c r="B1031" s="165"/>
      <c r="C1031" s="166"/>
      <c r="D1031" s="167"/>
      <c r="E1031" s="165"/>
    </row>
    <row r="1032" spans="1:5">
      <c r="A1032" s="164"/>
      <c r="B1032" s="165"/>
      <c r="C1032" s="166"/>
      <c r="D1032" s="167"/>
      <c r="E1032" s="165"/>
    </row>
    <row r="1033" spans="1:5">
      <c r="A1033" s="164"/>
      <c r="B1033" s="165"/>
      <c r="C1033" s="166"/>
      <c r="D1033" s="167"/>
      <c r="E1033" s="165"/>
    </row>
    <row r="1034" spans="1:5">
      <c r="A1034" s="164"/>
      <c r="B1034" s="165"/>
      <c r="C1034" s="166"/>
      <c r="D1034" s="167"/>
      <c r="E1034" s="165"/>
    </row>
    <row r="1035" spans="1:5">
      <c r="A1035" s="164"/>
      <c r="B1035" s="165"/>
      <c r="C1035" s="166"/>
      <c r="D1035" s="167"/>
      <c r="E1035" s="165"/>
    </row>
    <row r="1036" spans="1:5">
      <c r="A1036" s="164"/>
      <c r="B1036" s="165"/>
      <c r="C1036" s="166"/>
      <c r="D1036" s="167"/>
      <c r="E1036" s="165"/>
    </row>
    <row r="1037" spans="1:5">
      <c r="A1037" s="164"/>
      <c r="B1037" s="165"/>
      <c r="C1037" s="166"/>
      <c r="D1037" s="167"/>
      <c r="E1037" s="165"/>
    </row>
    <row r="1038" spans="1:5">
      <c r="A1038" s="164"/>
      <c r="B1038" s="165"/>
      <c r="C1038" s="166"/>
      <c r="D1038" s="167"/>
      <c r="E1038" s="165"/>
    </row>
    <row r="1039" spans="1:5">
      <c r="A1039" s="164"/>
      <c r="B1039" s="165"/>
      <c r="C1039" s="166"/>
      <c r="D1039" s="167"/>
      <c r="E1039" s="165"/>
    </row>
    <row r="1040" spans="1:5">
      <c r="A1040" s="164"/>
      <c r="B1040" s="165"/>
      <c r="C1040" s="166"/>
      <c r="D1040" s="167"/>
      <c r="E1040" s="165"/>
    </row>
    <row r="1041" spans="1:5">
      <c r="A1041" s="164"/>
      <c r="B1041" s="165"/>
      <c r="C1041" s="166"/>
      <c r="D1041" s="167"/>
      <c r="E1041" s="165"/>
    </row>
    <row r="1042" spans="1:5">
      <c r="A1042" s="164"/>
      <c r="B1042" s="165"/>
      <c r="C1042" s="166"/>
      <c r="D1042" s="167"/>
      <c r="E1042" s="165"/>
    </row>
    <row r="1043" spans="1:5">
      <c r="A1043" s="164"/>
      <c r="B1043" s="165"/>
      <c r="C1043" s="166"/>
      <c r="D1043" s="167"/>
      <c r="E1043" s="165"/>
    </row>
    <row r="1044" spans="1:5">
      <c r="A1044" s="164"/>
      <c r="B1044" s="165"/>
      <c r="C1044" s="166"/>
      <c r="D1044" s="167"/>
      <c r="E1044" s="165"/>
    </row>
    <row r="1045" spans="1:5">
      <c r="A1045" s="164"/>
      <c r="B1045" s="165"/>
      <c r="C1045" s="166"/>
      <c r="D1045" s="167"/>
      <c r="E1045" s="165"/>
    </row>
    <row r="1046" spans="1:5">
      <c r="A1046" s="164"/>
      <c r="B1046" s="165"/>
      <c r="C1046" s="166"/>
      <c r="D1046" s="167"/>
      <c r="E1046" s="165"/>
    </row>
    <row r="1047" spans="1:5">
      <c r="A1047" s="164"/>
      <c r="B1047" s="165"/>
      <c r="C1047" s="166"/>
      <c r="D1047" s="167"/>
      <c r="E1047" s="165"/>
    </row>
    <row r="1048" spans="1:5">
      <c r="A1048" s="164"/>
      <c r="B1048" s="165"/>
      <c r="C1048" s="166"/>
      <c r="D1048" s="167"/>
      <c r="E1048" s="165"/>
    </row>
    <row r="1049" spans="1:5">
      <c r="A1049" s="164"/>
      <c r="B1049" s="165"/>
      <c r="C1049" s="166"/>
      <c r="D1049" s="167"/>
      <c r="E1049" s="165"/>
    </row>
    <row r="1050" spans="1:5">
      <c r="A1050" s="164"/>
      <c r="B1050" s="165"/>
      <c r="C1050" s="166"/>
      <c r="D1050" s="167"/>
      <c r="E1050" s="165"/>
    </row>
    <row r="1051" spans="1:5">
      <c r="A1051" s="164"/>
      <c r="B1051" s="165"/>
      <c r="C1051" s="166"/>
      <c r="D1051" s="167"/>
      <c r="E1051" s="165"/>
    </row>
    <row r="1052" spans="1:5">
      <c r="A1052" s="164"/>
      <c r="B1052" s="165"/>
      <c r="C1052" s="166"/>
      <c r="D1052" s="167"/>
      <c r="E1052" s="165"/>
    </row>
    <row r="1053" spans="1:5">
      <c r="A1053" s="164"/>
      <c r="B1053" s="165"/>
      <c r="C1053" s="166"/>
      <c r="D1053" s="167"/>
      <c r="E1053" s="165"/>
    </row>
    <row r="1054" spans="1:5">
      <c r="A1054" s="164"/>
      <c r="B1054" s="165"/>
      <c r="C1054" s="166"/>
      <c r="D1054" s="167"/>
      <c r="E1054" s="165"/>
    </row>
    <row r="1055" spans="1:5">
      <c r="A1055" s="164"/>
      <c r="B1055" s="165"/>
      <c r="C1055" s="166"/>
      <c r="D1055" s="167"/>
      <c r="E1055" s="165"/>
    </row>
    <row r="1056" spans="1:5">
      <c r="A1056" s="164"/>
      <c r="B1056" s="165"/>
      <c r="C1056" s="166"/>
      <c r="D1056" s="167"/>
      <c r="E1056" s="165"/>
    </row>
    <row r="1057" spans="1:5">
      <c r="A1057" s="164"/>
      <c r="B1057" s="165"/>
      <c r="C1057" s="166"/>
      <c r="D1057" s="167"/>
      <c r="E1057" s="165"/>
    </row>
    <row r="1058" spans="1:5">
      <c r="A1058" s="164"/>
      <c r="B1058" s="165"/>
      <c r="C1058" s="166"/>
      <c r="D1058" s="167"/>
      <c r="E1058" s="165"/>
    </row>
    <row r="1059" spans="1:5">
      <c r="A1059" s="164"/>
      <c r="B1059" s="165"/>
      <c r="C1059" s="166"/>
      <c r="D1059" s="167"/>
      <c r="E1059" s="165"/>
    </row>
    <row r="1060" spans="1:5">
      <c r="A1060" s="164"/>
      <c r="B1060" s="165"/>
      <c r="C1060" s="166"/>
      <c r="D1060" s="167"/>
      <c r="E1060" s="165"/>
    </row>
    <row r="1061" spans="1:5">
      <c r="A1061" s="164"/>
      <c r="B1061" s="165"/>
      <c r="C1061" s="166"/>
      <c r="D1061" s="167"/>
      <c r="E1061" s="165"/>
    </row>
    <row r="1062" spans="1:5">
      <c r="A1062" s="164"/>
      <c r="B1062" s="165"/>
      <c r="C1062" s="166"/>
      <c r="D1062" s="167"/>
      <c r="E1062" s="165"/>
    </row>
    <row r="1063" spans="1:5">
      <c r="A1063" s="164"/>
      <c r="B1063" s="165"/>
      <c r="C1063" s="166"/>
      <c r="D1063" s="167"/>
      <c r="E1063" s="165"/>
    </row>
    <row r="1064" spans="1:5">
      <c r="A1064" s="164"/>
      <c r="B1064" s="165"/>
      <c r="C1064" s="166"/>
      <c r="D1064" s="167"/>
      <c r="E1064" s="165"/>
    </row>
    <row r="1065" spans="1:5">
      <c r="A1065" s="164"/>
      <c r="B1065" s="165"/>
      <c r="C1065" s="166"/>
      <c r="D1065" s="167"/>
      <c r="E1065" s="165"/>
    </row>
    <row r="1066" spans="1:5">
      <c r="A1066" s="164"/>
      <c r="B1066" s="165"/>
      <c r="C1066" s="166"/>
      <c r="D1066" s="167"/>
      <c r="E1066" s="165"/>
    </row>
    <row r="1067" spans="1:5">
      <c r="A1067" s="164"/>
      <c r="B1067" s="165"/>
      <c r="C1067" s="166"/>
      <c r="D1067" s="167"/>
      <c r="E1067" s="165"/>
    </row>
    <row r="1068" spans="1:5">
      <c r="A1068" s="164"/>
      <c r="B1068" s="165"/>
      <c r="C1068" s="166"/>
      <c r="D1068" s="167"/>
      <c r="E1068" s="165"/>
    </row>
    <row r="1069" spans="1:5">
      <c r="A1069" s="164"/>
      <c r="B1069" s="165"/>
      <c r="C1069" s="166"/>
      <c r="D1069" s="167"/>
      <c r="E1069" s="165"/>
    </row>
    <row r="1070" spans="1:5">
      <c r="A1070" s="164"/>
      <c r="B1070" s="165"/>
      <c r="C1070" s="166"/>
      <c r="D1070" s="167"/>
      <c r="E1070" s="165"/>
    </row>
    <row r="1071" spans="1:5">
      <c r="A1071" s="164"/>
      <c r="B1071" s="165"/>
      <c r="C1071" s="166"/>
      <c r="D1071" s="167"/>
      <c r="E1071" s="165"/>
    </row>
    <row r="1072" spans="1:5">
      <c r="A1072" s="164"/>
      <c r="B1072" s="165"/>
      <c r="C1072" s="166"/>
      <c r="D1072" s="167"/>
      <c r="E1072" s="165"/>
    </row>
    <row r="1073" spans="1:5">
      <c r="A1073" s="164"/>
      <c r="B1073" s="165"/>
      <c r="C1073" s="166"/>
      <c r="D1073" s="167"/>
      <c r="E1073" s="165"/>
    </row>
    <row r="1074" spans="1:5">
      <c r="A1074" s="164"/>
      <c r="B1074" s="165"/>
      <c r="C1074" s="166"/>
      <c r="D1074" s="167"/>
      <c r="E1074" s="165"/>
    </row>
    <row r="1075" spans="1:5">
      <c r="A1075" s="164"/>
      <c r="B1075" s="165"/>
      <c r="C1075" s="166"/>
      <c r="D1075" s="167"/>
      <c r="E1075" s="165"/>
    </row>
    <row r="1076" spans="1:5">
      <c r="A1076" s="164"/>
      <c r="B1076" s="165"/>
      <c r="C1076" s="166"/>
      <c r="D1076" s="167"/>
      <c r="E1076" s="165"/>
    </row>
    <row r="1077" spans="1:5">
      <c r="A1077" s="164"/>
      <c r="B1077" s="165"/>
      <c r="C1077" s="166"/>
      <c r="D1077" s="167"/>
      <c r="E1077" s="165"/>
    </row>
    <row r="1078" spans="1:5">
      <c r="A1078" s="164"/>
      <c r="B1078" s="165"/>
      <c r="C1078" s="166"/>
      <c r="D1078" s="167"/>
      <c r="E1078" s="165"/>
    </row>
    <row r="1079" spans="1:5">
      <c r="A1079" s="164"/>
      <c r="B1079" s="165"/>
      <c r="C1079" s="166"/>
      <c r="D1079" s="167"/>
      <c r="E1079" s="165"/>
    </row>
    <row r="1080" spans="1:5">
      <c r="A1080" s="164"/>
      <c r="B1080" s="165"/>
      <c r="C1080" s="166"/>
      <c r="D1080" s="167"/>
      <c r="E1080" s="165"/>
    </row>
    <row r="1081" spans="1:5">
      <c r="A1081" s="164"/>
      <c r="B1081" s="165"/>
      <c r="C1081" s="166"/>
      <c r="D1081" s="167"/>
      <c r="E1081" s="165"/>
    </row>
    <row r="1082" spans="1:5">
      <c r="A1082" s="164"/>
      <c r="B1082" s="165"/>
      <c r="C1082" s="166"/>
      <c r="D1082" s="167"/>
      <c r="E1082" s="165"/>
    </row>
    <row r="1083" spans="1:5">
      <c r="A1083" s="164"/>
      <c r="B1083" s="165"/>
      <c r="C1083" s="166"/>
      <c r="D1083" s="167"/>
      <c r="E1083" s="165"/>
    </row>
    <row r="1084" spans="1:5">
      <c r="A1084" s="164"/>
      <c r="B1084" s="165"/>
      <c r="C1084" s="166"/>
      <c r="D1084" s="167"/>
      <c r="E1084" s="165"/>
    </row>
    <row r="1085" spans="1:5">
      <c r="A1085" s="164"/>
      <c r="B1085" s="165"/>
      <c r="C1085" s="166"/>
      <c r="D1085" s="167"/>
      <c r="E1085" s="165"/>
    </row>
    <row r="1086" spans="1:5">
      <c r="A1086" s="164"/>
      <c r="B1086" s="165"/>
      <c r="C1086" s="166"/>
      <c r="D1086" s="167"/>
      <c r="E1086" s="165"/>
    </row>
    <row r="1087" spans="1:5">
      <c r="A1087" s="164"/>
      <c r="B1087" s="165"/>
      <c r="C1087" s="166"/>
      <c r="D1087" s="167"/>
      <c r="E1087" s="165"/>
    </row>
    <row r="1088" spans="1:5">
      <c r="A1088" s="164"/>
      <c r="B1088" s="165"/>
      <c r="C1088" s="166"/>
      <c r="D1088" s="167"/>
      <c r="E1088" s="165"/>
    </row>
    <row r="1089" spans="1:5">
      <c r="A1089" s="164"/>
      <c r="B1089" s="165"/>
      <c r="C1089" s="166"/>
      <c r="D1089" s="167"/>
      <c r="E1089" s="165"/>
    </row>
    <row r="1090" spans="1:5">
      <c r="A1090" s="164"/>
      <c r="B1090" s="165"/>
      <c r="C1090" s="166"/>
      <c r="D1090" s="167"/>
      <c r="E1090" s="165"/>
    </row>
    <row r="1091" spans="1:5">
      <c r="A1091" s="164"/>
      <c r="B1091" s="165"/>
      <c r="C1091" s="166"/>
      <c r="D1091" s="167"/>
      <c r="E1091" s="165"/>
    </row>
    <row r="1092" spans="1:5">
      <c r="A1092" s="164"/>
      <c r="B1092" s="165"/>
      <c r="C1092" s="166"/>
      <c r="D1092" s="167"/>
      <c r="E1092" s="165"/>
    </row>
    <row r="1093" spans="1:5">
      <c r="A1093" s="164"/>
      <c r="B1093" s="165"/>
      <c r="C1093" s="166"/>
      <c r="D1093" s="167"/>
      <c r="E1093" s="165"/>
    </row>
    <row r="1094" spans="1:5">
      <c r="A1094" s="164"/>
      <c r="B1094" s="165"/>
      <c r="C1094" s="166"/>
      <c r="D1094" s="167"/>
      <c r="E1094" s="165"/>
    </row>
    <row r="1095" spans="1:5">
      <c r="A1095" s="164"/>
      <c r="B1095" s="165"/>
      <c r="C1095" s="166"/>
      <c r="D1095" s="167"/>
      <c r="E1095" s="165"/>
    </row>
    <row r="1096" spans="1:5">
      <c r="A1096" s="164"/>
      <c r="B1096" s="165"/>
      <c r="C1096" s="166"/>
      <c r="D1096" s="167"/>
      <c r="E1096" s="165"/>
    </row>
    <row r="1097" spans="1:5">
      <c r="A1097" s="164"/>
      <c r="B1097" s="165"/>
      <c r="C1097" s="166"/>
      <c r="D1097" s="167"/>
      <c r="E1097" s="165"/>
    </row>
    <row r="1098" spans="1:5">
      <c r="A1098" s="164"/>
      <c r="B1098" s="165"/>
      <c r="C1098" s="166"/>
      <c r="D1098" s="167"/>
      <c r="E1098" s="165"/>
    </row>
    <row r="1099" spans="1:5">
      <c r="A1099" s="164"/>
      <c r="B1099" s="165"/>
      <c r="C1099" s="166"/>
      <c r="D1099" s="167"/>
      <c r="E1099" s="165"/>
    </row>
    <row r="1100" spans="1:5">
      <c r="A1100" s="164"/>
      <c r="B1100" s="165"/>
      <c r="C1100" s="166"/>
      <c r="D1100" s="167"/>
      <c r="E1100" s="165"/>
    </row>
    <row r="1101" spans="1:5">
      <c r="A1101" s="164"/>
      <c r="B1101" s="165"/>
      <c r="C1101" s="166"/>
      <c r="D1101" s="167"/>
      <c r="E1101" s="165"/>
    </row>
    <row r="1102" spans="1:5">
      <c r="A1102" s="164"/>
      <c r="B1102" s="165"/>
      <c r="C1102" s="166"/>
      <c r="D1102" s="167"/>
      <c r="E1102" s="165"/>
    </row>
    <row r="1103" spans="1:5">
      <c r="A1103" s="164"/>
      <c r="B1103" s="165"/>
      <c r="C1103" s="166"/>
      <c r="D1103" s="167"/>
      <c r="E1103" s="165"/>
    </row>
    <row r="1104" spans="1:5">
      <c r="A1104" s="164"/>
      <c r="B1104" s="165"/>
      <c r="C1104" s="166"/>
      <c r="D1104" s="167"/>
      <c r="E1104" s="165"/>
    </row>
    <row r="1105" spans="1:5">
      <c r="A1105" s="164"/>
      <c r="B1105" s="165"/>
      <c r="C1105" s="166"/>
      <c r="D1105" s="167"/>
      <c r="E1105" s="165"/>
    </row>
    <row r="1106" spans="1:5">
      <c r="A1106" s="164"/>
      <c r="B1106" s="165"/>
      <c r="C1106" s="166"/>
      <c r="D1106" s="167"/>
      <c r="E1106" s="165"/>
    </row>
    <row r="1107" spans="1:5">
      <c r="A1107" s="164"/>
      <c r="B1107" s="165"/>
      <c r="C1107" s="166"/>
      <c r="D1107" s="167"/>
      <c r="E1107" s="165"/>
    </row>
    <row r="1108" spans="1:5">
      <c r="A1108" s="164"/>
      <c r="B1108" s="165"/>
      <c r="C1108" s="166"/>
      <c r="D1108" s="167"/>
      <c r="E1108" s="165"/>
    </row>
    <row r="1109" spans="1:5">
      <c r="A1109" s="164"/>
      <c r="B1109" s="165"/>
      <c r="C1109" s="166"/>
      <c r="D1109" s="167"/>
      <c r="E1109" s="165"/>
    </row>
    <row r="1110" spans="1:5">
      <c r="A1110" s="164"/>
      <c r="B1110" s="165"/>
      <c r="C1110" s="166"/>
      <c r="D1110" s="167"/>
      <c r="E1110" s="165"/>
    </row>
    <row r="1111" spans="1:5">
      <c r="A1111" s="164"/>
      <c r="B1111" s="165"/>
      <c r="C1111" s="166"/>
      <c r="D1111" s="167"/>
      <c r="E1111" s="165"/>
    </row>
    <row r="1112" spans="1:5">
      <c r="A1112" s="164"/>
      <c r="B1112" s="165"/>
      <c r="C1112" s="166"/>
      <c r="D1112" s="167"/>
      <c r="E1112" s="165"/>
    </row>
    <row r="1113" spans="1:5">
      <c r="A1113" s="164"/>
      <c r="B1113" s="165"/>
      <c r="C1113" s="166"/>
      <c r="D1113" s="167"/>
      <c r="E1113" s="165"/>
    </row>
    <row r="1114" spans="1:5">
      <c r="A1114" s="164"/>
      <c r="B1114" s="165"/>
      <c r="C1114" s="166"/>
      <c r="D1114" s="167"/>
      <c r="E1114" s="165"/>
    </row>
    <row r="1115" spans="1:5">
      <c r="A1115" s="164"/>
      <c r="B1115" s="165"/>
      <c r="C1115" s="166"/>
      <c r="D1115" s="167"/>
      <c r="E1115" s="165"/>
    </row>
    <row r="1116" spans="1:5">
      <c r="A1116" s="164"/>
      <c r="B1116" s="165"/>
      <c r="C1116" s="166"/>
      <c r="D1116" s="167"/>
      <c r="E1116" s="165"/>
    </row>
    <row r="1117" spans="1:5">
      <c r="A1117" s="164"/>
      <c r="B1117" s="165"/>
      <c r="C1117" s="166"/>
      <c r="D1117" s="167"/>
      <c r="E1117" s="165"/>
    </row>
    <row r="1118" spans="1:5">
      <c r="A1118" s="164"/>
      <c r="B1118" s="165"/>
      <c r="C1118" s="166"/>
      <c r="D1118" s="167"/>
      <c r="E1118" s="165"/>
    </row>
    <row r="1119" spans="1:5">
      <c r="A1119" s="164"/>
      <c r="B1119" s="165"/>
      <c r="C1119" s="166"/>
      <c r="D1119" s="167"/>
      <c r="E1119" s="165"/>
    </row>
    <row r="1120" spans="1:5">
      <c r="A1120" s="164"/>
      <c r="B1120" s="165"/>
      <c r="C1120" s="166"/>
      <c r="D1120" s="167"/>
      <c r="E1120" s="165"/>
    </row>
    <row r="1121" spans="1:5">
      <c r="A1121" s="164"/>
      <c r="B1121" s="165"/>
      <c r="C1121" s="166"/>
      <c r="D1121" s="167"/>
      <c r="E1121" s="165"/>
    </row>
    <row r="1122" spans="1:5">
      <c r="A1122" s="164"/>
      <c r="B1122" s="165"/>
      <c r="C1122" s="166"/>
      <c r="D1122" s="167"/>
      <c r="E1122" s="165"/>
    </row>
    <row r="1123" spans="1:5">
      <c r="A1123" s="164"/>
      <c r="B1123" s="165"/>
      <c r="C1123" s="166"/>
      <c r="D1123" s="167"/>
      <c r="E1123" s="165"/>
    </row>
    <row r="1124" spans="1:5">
      <c r="A1124" s="164"/>
      <c r="B1124" s="165"/>
      <c r="C1124" s="166"/>
      <c r="D1124" s="167"/>
      <c r="E1124" s="165"/>
    </row>
    <row r="1125" spans="1:5">
      <c r="A1125" s="164"/>
      <c r="B1125" s="165"/>
      <c r="C1125" s="166"/>
      <c r="D1125" s="167"/>
      <c r="E1125" s="165"/>
    </row>
    <row r="1126" spans="1:5">
      <c r="A1126" s="164"/>
      <c r="B1126" s="165"/>
      <c r="C1126" s="166"/>
      <c r="D1126" s="167"/>
      <c r="E1126" s="165"/>
    </row>
    <row r="1127" spans="1:5">
      <c r="A1127" s="164"/>
      <c r="B1127" s="165"/>
      <c r="C1127" s="166"/>
      <c r="D1127" s="167"/>
      <c r="E1127" s="165"/>
    </row>
    <row r="1128" spans="1:5">
      <c r="A1128" s="164"/>
      <c r="B1128" s="165"/>
      <c r="C1128" s="166"/>
      <c r="D1128" s="167"/>
      <c r="E1128" s="165"/>
    </row>
    <row r="1129" spans="1:5">
      <c r="A1129" s="164"/>
      <c r="B1129" s="165"/>
      <c r="C1129" s="166"/>
      <c r="D1129" s="167"/>
      <c r="E1129" s="165"/>
    </row>
    <row r="1130" spans="1:5">
      <c r="A1130" s="164"/>
      <c r="B1130" s="165"/>
      <c r="C1130" s="166"/>
      <c r="D1130" s="167"/>
      <c r="E1130" s="165"/>
    </row>
    <row r="1131" spans="1:5">
      <c r="A1131" s="164"/>
      <c r="B1131" s="165"/>
      <c r="C1131" s="166"/>
      <c r="D1131" s="167"/>
      <c r="E1131" s="165"/>
    </row>
    <row r="1132" spans="1:5">
      <c r="A1132" s="164"/>
      <c r="B1132" s="165"/>
      <c r="C1132" s="166"/>
      <c r="D1132" s="167"/>
      <c r="E1132" s="165"/>
    </row>
    <row r="1133" spans="1:5">
      <c r="A1133" s="164"/>
      <c r="B1133" s="165"/>
      <c r="C1133" s="166"/>
      <c r="D1133" s="167"/>
      <c r="E1133" s="165"/>
    </row>
    <row r="1134" spans="1:5">
      <c r="A1134" s="164"/>
      <c r="B1134" s="165"/>
      <c r="C1134" s="166"/>
      <c r="D1134" s="167"/>
      <c r="E1134" s="165"/>
    </row>
    <row r="1135" spans="1:5">
      <c r="A1135" s="164"/>
      <c r="B1135" s="165"/>
      <c r="C1135" s="166"/>
      <c r="D1135" s="167"/>
      <c r="E1135" s="165"/>
    </row>
    <row r="1136" spans="1:5">
      <c r="A1136" s="164"/>
      <c r="B1136" s="165"/>
      <c r="C1136" s="166"/>
      <c r="D1136" s="167"/>
      <c r="E1136" s="165"/>
    </row>
    <row r="1137" spans="1:5">
      <c r="A1137" s="164"/>
      <c r="B1137" s="165"/>
      <c r="C1137" s="166"/>
      <c r="D1137" s="167"/>
      <c r="E1137" s="165"/>
    </row>
    <row r="1138" spans="1:5">
      <c r="A1138" s="164"/>
      <c r="B1138" s="165"/>
      <c r="C1138" s="166"/>
      <c r="D1138" s="167"/>
      <c r="E1138" s="165"/>
    </row>
    <row r="1139" spans="1:5">
      <c r="A1139" s="164"/>
      <c r="B1139" s="165"/>
      <c r="C1139" s="166"/>
      <c r="D1139" s="167"/>
      <c r="E1139" s="165"/>
    </row>
    <row r="1140" spans="1:5">
      <c r="A1140" s="164"/>
      <c r="B1140" s="165"/>
      <c r="C1140" s="166"/>
      <c r="D1140" s="167"/>
      <c r="E1140" s="165"/>
    </row>
    <row r="1141" spans="1:5">
      <c r="A1141" s="164"/>
      <c r="B1141" s="165"/>
      <c r="C1141" s="166"/>
      <c r="D1141" s="167"/>
      <c r="E1141" s="165"/>
    </row>
    <row r="1142" spans="1:5">
      <c r="A1142" s="164"/>
      <c r="B1142" s="165"/>
      <c r="C1142" s="166"/>
      <c r="D1142" s="167"/>
      <c r="E1142" s="165"/>
    </row>
    <row r="1143" spans="1:5">
      <c r="A1143" s="164"/>
      <c r="B1143" s="165"/>
      <c r="C1143" s="166"/>
      <c r="D1143" s="167"/>
      <c r="E1143" s="165"/>
    </row>
    <row r="1144" spans="1:5">
      <c r="A1144" s="164"/>
      <c r="B1144" s="165"/>
      <c r="C1144" s="166"/>
      <c r="D1144" s="167"/>
      <c r="E1144" s="165"/>
    </row>
    <row r="1145" spans="1:5">
      <c r="A1145" s="164"/>
      <c r="B1145" s="165"/>
      <c r="C1145" s="166"/>
      <c r="D1145" s="167"/>
      <c r="E1145" s="165"/>
    </row>
    <row r="1146" spans="1:5">
      <c r="A1146" s="164"/>
      <c r="B1146" s="165"/>
      <c r="C1146" s="166"/>
      <c r="D1146" s="167"/>
      <c r="E1146" s="165"/>
    </row>
    <row r="1147" spans="1:5">
      <c r="A1147" s="164"/>
      <c r="B1147" s="165"/>
      <c r="C1147" s="166"/>
      <c r="D1147" s="167"/>
      <c r="E1147" s="165"/>
    </row>
    <row r="1148" spans="1:5">
      <c r="A1148" s="164"/>
      <c r="B1148" s="165"/>
      <c r="C1148" s="166"/>
      <c r="D1148" s="167"/>
      <c r="E1148" s="165"/>
    </row>
    <row r="1149" spans="1:5">
      <c r="A1149" s="164"/>
      <c r="B1149" s="165"/>
      <c r="C1149" s="166"/>
      <c r="D1149" s="167"/>
      <c r="E1149" s="165"/>
    </row>
    <row r="1150" spans="1:5">
      <c r="A1150" s="164"/>
      <c r="B1150" s="165"/>
      <c r="C1150" s="166"/>
      <c r="D1150" s="167"/>
      <c r="E1150" s="165"/>
    </row>
    <row r="1151" spans="1:5">
      <c r="A1151" s="164"/>
      <c r="B1151" s="165"/>
      <c r="C1151" s="166"/>
      <c r="D1151" s="167"/>
      <c r="E1151" s="165"/>
    </row>
    <row r="1152" spans="1:5">
      <c r="A1152" s="164"/>
      <c r="B1152" s="165"/>
      <c r="C1152" s="166"/>
      <c r="D1152" s="167"/>
      <c r="E1152" s="165"/>
    </row>
    <row r="1153" spans="1:5">
      <c r="A1153" s="164"/>
      <c r="B1153" s="165"/>
      <c r="C1153" s="166"/>
      <c r="D1153" s="167"/>
      <c r="E1153" s="165"/>
    </row>
    <row r="1154" spans="1:5">
      <c r="A1154" s="164"/>
      <c r="B1154" s="165"/>
      <c r="C1154" s="166"/>
      <c r="D1154" s="167"/>
      <c r="E1154" s="165"/>
    </row>
    <row r="1155" spans="1:5">
      <c r="A1155" s="164"/>
      <c r="B1155" s="165"/>
      <c r="C1155" s="166"/>
      <c r="D1155" s="167"/>
      <c r="E1155" s="165"/>
    </row>
    <row r="1156" spans="1:5">
      <c r="A1156" s="164"/>
      <c r="B1156" s="165"/>
      <c r="C1156" s="166"/>
      <c r="D1156" s="167"/>
      <c r="E1156" s="165"/>
    </row>
    <row r="1157" spans="1:5">
      <c r="A1157" s="164"/>
      <c r="B1157" s="165"/>
      <c r="C1157" s="166"/>
      <c r="D1157" s="167"/>
      <c r="E1157" s="165"/>
    </row>
    <row r="1158" spans="1:5">
      <c r="A1158" s="164"/>
      <c r="B1158" s="165"/>
      <c r="C1158" s="166"/>
      <c r="D1158" s="167"/>
      <c r="E1158" s="165"/>
    </row>
    <row r="1159" spans="1:5">
      <c r="A1159" s="164"/>
      <c r="B1159" s="165"/>
      <c r="C1159" s="166"/>
      <c r="D1159" s="167"/>
      <c r="E1159" s="165"/>
    </row>
    <row r="1160" spans="1:5">
      <c r="A1160" s="164"/>
      <c r="B1160" s="165"/>
      <c r="C1160" s="166"/>
      <c r="D1160" s="167"/>
      <c r="E1160" s="165"/>
    </row>
    <row r="1161" spans="1:5">
      <c r="A1161" s="164"/>
      <c r="B1161" s="165"/>
      <c r="C1161" s="166"/>
      <c r="D1161" s="167"/>
      <c r="E1161" s="165"/>
    </row>
    <row r="1162" spans="1:5">
      <c r="A1162" s="164"/>
      <c r="B1162" s="165"/>
      <c r="C1162" s="166"/>
      <c r="D1162" s="167"/>
      <c r="E1162" s="165"/>
    </row>
    <row r="1163" spans="1:5">
      <c r="A1163" s="164"/>
      <c r="B1163" s="165"/>
      <c r="C1163" s="166"/>
      <c r="D1163" s="167"/>
      <c r="E1163" s="165"/>
    </row>
    <row r="1164" spans="1:5">
      <c r="A1164" s="164"/>
      <c r="B1164" s="165"/>
      <c r="C1164" s="166"/>
      <c r="D1164" s="167"/>
      <c r="E1164" s="165"/>
    </row>
    <row r="1165" spans="1:5">
      <c r="A1165" s="164"/>
      <c r="B1165" s="165"/>
      <c r="C1165" s="166"/>
      <c r="D1165" s="167"/>
      <c r="E1165" s="165"/>
    </row>
    <row r="1166" spans="1:5">
      <c r="A1166" s="164"/>
      <c r="B1166" s="165"/>
      <c r="C1166" s="166"/>
      <c r="D1166" s="167"/>
      <c r="E1166" s="165"/>
    </row>
    <row r="1167" spans="1:5">
      <c r="A1167" s="164"/>
      <c r="B1167" s="165"/>
      <c r="C1167" s="166"/>
      <c r="D1167" s="167"/>
      <c r="E1167" s="165"/>
    </row>
    <row r="1168" spans="1:5">
      <c r="A1168" s="164"/>
      <c r="B1168" s="165"/>
      <c r="C1168" s="166"/>
      <c r="D1168" s="167"/>
      <c r="E1168" s="165"/>
    </row>
    <row r="1169" spans="1:5">
      <c r="A1169" s="164"/>
      <c r="B1169" s="165"/>
      <c r="C1169" s="166"/>
      <c r="D1169" s="167"/>
      <c r="E1169" s="165"/>
    </row>
    <row r="1170" spans="1:5">
      <c r="A1170" s="164"/>
      <c r="B1170" s="165"/>
      <c r="C1170" s="166"/>
      <c r="D1170" s="167"/>
      <c r="E1170" s="165"/>
    </row>
    <row r="1171" spans="1:5">
      <c r="A1171" s="164"/>
      <c r="B1171" s="165"/>
      <c r="C1171" s="166"/>
      <c r="D1171" s="167"/>
      <c r="E1171" s="165"/>
    </row>
    <row r="1172" spans="1:5">
      <c r="A1172" s="164"/>
      <c r="B1172" s="165"/>
      <c r="C1172" s="166"/>
      <c r="D1172" s="167"/>
      <c r="E1172" s="165"/>
    </row>
    <row r="1173" spans="1:5">
      <c r="A1173" s="164"/>
      <c r="B1173" s="165"/>
      <c r="C1173" s="166"/>
      <c r="D1173" s="167"/>
      <c r="E1173" s="165"/>
    </row>
    <row r="1174" spans="1:5">
      <c r="A1174" s="164"/>
      <c r="B1174" s="165"/>
      <c r="C1174" s="166"/>
      <c r="D1174" s="167"/>
      <c r="E1174" s="165"/>
    </row>
    <row r="1175" spans="1:5">
      <c r="A1175" s="164"/>
      <c r="B1175" s="165"/>
      <c r="C1175" s="166"/>
      <c r="D1175" s="167"/>
      <c r="E1175" s="165"/>
    </row>
    <row r="1176" spans="1:5">
      <c r="A1176" s="164"/>
      <c r="B1176" s="165"/>
      <c r="C1176" s="166"/>
      <c r="D1176" s="167"/>
      <c r="E1176" s="165"/>
    </row>
    <row r="1177" spans="1:5">
      <c r="A1177" s="164"/>
      <c r="B1177" s="165"/>
      <c r="C1177" s="166"/>
      <c r="D1177" s="167"/>
      <c r="E1177" s="165"/>
    </row>
    <row r="1178" spans="1:5">
      <c r="A1178" s="164"/>
      <c r="B1178" s="165"/>
      <c r="C1178" s="166"/>
      <c r="D1178" s="167"/>
      <c r="E1178" s="165"/>
    </row>
    <row r="1179" spans="1:5">
      <c r="A1179" s="164"/>
      <c r="B1179" s="165"/>
      <c r="C1179" s="166"/>
      <c r="D1179" s="167"/>
      <c r="E1179" s="165"/>
    </row>
    <row r="1180" spans="1:5">
      <c r="A1180" s="164"/>
      <c r="B1180" s="165"/>
      <c r="C1180" s="166"/>
      <c r="D1180" s="167"/>
      <c r="E1180" s="165"/>
    </row>
    <row r="1181" spans="1:5">
      <c r="A1181" s="164"/>
      <c r="B1181" s="165"/>
      <c r="C1181" s="166"/>
      <c r="D1181" s="167"/>
      <c r="E1181" s="165"/>
    </row>
    <row r="1182" spans="1:5">
      <c r="A1182" s="164"/>
      <c r="B1182" s="165"/>
      <c r="C1182" s="166"/>
      <c r="D1182" s="167"/>
      <c r="E1182" s="165"/>
    </row>
    <row r="1183" spans="1:5">
      <c r="A1183" s="164"/>
      <c r="B1183" s="165"/>
      <c r="C1183" s="166"/>
      <c r="D1183" s="167"/>
      <c r="E1183" s="165"/>
    </row>
    <row r="1184" spans="1:5">
      <c r="A1184" s="164"/>
      <c r="B1184" s="165"/>
      <c r="C1184" s="166"/>
      <c r="D1184" s="167"/>
      <c r="E1184" s="165"/>
    </row>
    <row r="1185" spans="1:5">
      <c r="A1185" s="164"/>
      <c r="B1185" s="165"/>
      <c r="C1185" s="166"/>
      <c r="D1185" s="167"/>
      <c r="E1185" s="165"/>
    </row>
    <row r="1186" spans="1:5">
      <c r="A1186" s="164"/>
      <c r="B1186" s="165"/>
      <c r="C1186" s="166"/>
      <c r="D1186" s="167"/>
      <c r="E1186" s="165"/>
    </row>
    <row r="1187" spans="1:5">
      <c r="A1187" s="164"/>
      <c r="B1187" s="165"/>
      <c r="C1187" s="166"/>
      <c r="D1187" s="167"/>
      <c r="E1187" s="165"/>
    </row>
    <row r="1188" spans="1:5">
      <c r="A1188" s="164"/>
      <c r="B1188" s="165"/>
      <c r="C1188" s="166"/>
      <c r="D1188" s="167"/>
      <c r="E1188" s="165"/>
    </row>
    <row r="1189" spans="1:5">
      <c r="A1189" s="164"/>
      <c r="B1189" s="165"/>
      <c r="C1189" s="166"/>
      <c r="D1189" s="167"/>
      <c r="E1189" s="165"/>
    </row>
    <row r="1190" spans="1:5">
      <c r="A1190" s="164"/>
      <c r="B1190" s="165"/>
      <c r="C1190" s="166"/>
      <c r="D1190" s="167"/>
      <c r="E1190" s="165"/>
    </row>
    <row r="1191" spans="1:5">
      <c r="A1191" s="164"/>
      <c r="B1191" s="165"/>
      <c r="C1191" s="166"/>
      <c r="D1191" s="167"/>
      <c r="E1191" s="165"/>
    </row>
    <row r="1192" spans="1:5">
      <c r="A1192" s="164"/>
      <c r="B1192" s="165"/>
      <c r="C1192" s="166"/>
      <c r="D1192" s="167"/>
      <c r="E1192" s="165"/>
    </row>
    <row r="1193" spans="1:5">
      <c r="A1193" s="164"/>
      <c r="B1193" s="165"/>
      <c r="C1193" s="166"/>
      <c r="D1193" s="167"/>
      <c r="E1193" s="165"/>
    </row>
    <row r="1194" spans="1:5">
      <c r="A1194" s="164"/>
      <c r="B1194" s="165"/>
      <c r="C1194" s="166"/>
      <c r="D1194" s="167"/>
      <c r="E1194" s="165"/>
    </row>
    <row r="1195" spans="1:5">
      <c r="A1195" s="164"/>
      <c r="B1195" s="165"/>
      <c r="C1195" s="166"/>
      <c r="D1195" s="167"/>
      <c r="E1195" s="165"/>
    </row>
    <row r="1196" spans="1:5">
      <c r="A1196" s="164"/>
      <c r="B1196" s="165"/>
      <c r="C1196" s="166"/>
      <c r="D1196" s="167"/>
      <c r="E1196" s="165"/>
    </row>
    <row r="1197" spans="1:5">
      <c r="A1197" s="164"/>
      <c r="B1197" s="165"/>
      <c r="C1197" s="166"/>
      <c r="D1197" s="167"/>
      <c r="E1197" s="165"/>
    </row>
    <row r="1198" spans="1:5">
      <c r="A1198" s="164"/>
      <c r="B1198" s="165"/>
      <c r="C1198" s="166"/>
      <c r="D1198" s="167"/>
      <c r="E1198" s="165"/>
    </row>
    <row r="1199" spans="1:5">
      <c r="A1199" s="164"/>
      <c r="B1199" s="165"/>
      <c r="C1199" s="166"/>
      <c r="D1199" s="167"/>
      <c r="E1199" s="165"/>
    </row>
    <row r="1200" spans="1:5">
      <c r="A1200" s="164"/>
      <c r="B1200" s="165"/>
      <c r="C1200" s="166"/>
      <c r="D1200" s="167"/>
      <c r="E1200" s="165"/>
    </row>
    <row r="1201" spans="1:5">
      <c r="A1201" s="164"/>
      <c r="B1201" s="165"/>
      <c r="C1201" s="166"/>
      <c r="D1201" s="167"/>
      <c r="E1201" s="165"/>
    </row>
    <row r="1202" spans="1:5">
      <c r="A1202" s="164"/>
      <c r="B1202" s="165"/>
      <c r="C1202" s="166"/>
      <c r="D1202" s="167"/>
      <c r="E1202" s="165"/>
    </row>
    <row r="1203" spans="1:5">
      <c r="A1203" s="164"/>
      <c r="B1203" s="165"/>
      <c r="C1203" s="166"/>
      <c r="D1203" s="167"/>
      <c r="E1203" s="165"/>
    </row>
    <row r="1204" spans="1:5">
      <c r="A1204" s="164"/>
      <c r="B1204" s="165"/>
      <c r="C1204" s="166"/>
      <c r="D1204" s="167"/>
      <c r="E1204" s="165"/>
    </row>
    <row r="1205" spans="1:5">
      <c r="A1205" s="164"/>
      <c r="B1205" s="165"/>
      <c r="C1205" s="166"/>
      <c r="D1205" s="167"/>
      <c r="E1205" s="165"/>
    </row>
    <row r="1206" spans="1:5">
      <c r="A1206" s="164"/>
      <c r="B1206" s="165"/>
      <c r="C1206" s="166"/>
      <c r="D1206" s="167"/>
      <c r="E1206" s="165"/>
    </row>
    <row r="1207" spans="1:5">
      <c r="A1207" s="164"/>
      <c r="B1207" s="165"/>
      <c r="C1207" s="166"/>
      <c r="D1207" s="167"/>
      <c r="E1207" s="165"/>
    </row>
    <row r="1208" spans="1:5">
      <c r="A1208" s="164"/>
      <c r="B1208" s="165"/>
      <c r="C1208" s="166"/>
      <c r="D1208" s="167"/>
      <c r="E1208" s="165"/>
    </row>
    <row r="1209" spans="1:5">
      <c r="A1209" s="164"/>
      <c r="B1209" s="165"/>
      <c r="C1209" s="166"/>
      <c r="D1209" s="167"/>
      <c r="E1209" s="165"/>
    </row>
    <row r="1210" spans="1:5">
      <c r="A1210" s="164"/>
      <c r="B1210" s="165"/>
      <c r="C1210" s="166"/>
      <c r="D1210" s="167"/>
      <c r="E1210" s="165"/>
    </row>
    <row r="1211" spans="1:5">
      <c r="A1211" s="164"/>
      <c r="B1211" s="165"/>
      <c r="C1211" s="166"/>
      <c r="D1211" s="167"/>
      <c r="E1211" s="165"/>
    </row>
    <row r="1212" spans="1:5">
      <c r="A1212" s="164"/>
      <c r="B1212" s="165"/>
      <c r="C1212" s="166"/>
      <c r="D1212" s="167"/>
      <c r="E1212" s="165"/>
    </row>
    <row r="1213" spans="1:5">
      <c r="A1213" s="164"/>
      <c r="B1213" s="165"/>
      <c r="C1213" s="166"/>
      <c r="D1213" s="167"/>
      <c r="E1213" s="165"/>
    </row>
    <row r="1214" spans="1:5">
      <c r="A1214" s="164"/>
      <c r="B1214" s="165"/>
      <c r="C1214" s="166"/>
      <c r="D1214" s="167"/>
      <c r="E1214" s="165"/>
    </row>
    <row r="1215" spans="1:5">
      <c r="A1215" s="164"/>
      <c r="B1215" s="165"/>
      <c r="C1215" s="166"/>
      <c r="D1215" s="167"/>
      <c r="E1215" s="165"/>
    </row>
    <row r="1216" spans="1:5">
      <c r="A1216" s="164"/>
      <c r="B1216" s="165"/>
      <c r="C1216" s="166"/>
      <c r="D1216" s="167"/>
      <c r="E1216" s="165"/>
    </row>
    <row r="1217" spans="1:5">
      <c r="A1217" s="164"/>
      <c r="B1217" s="165"/>
      <c r="C1217" s="166"/>
      <c r="D1217" s="167"/>
      <c r="E1217" s="165"/>
    </row>
    <row r="1218" spans="1:5">
      <c r="A1218" s="164"/>
      <c r="B1218" s="165"/>
      <c r="C1218" s="166"/>
      <c r="D1218" s="167"/>
      <c r="E1218" s="165"/>
    </row>
    <row r="1219" spans="1:5">
      <c r="A1219" s="164"/>
      <c r="B1219" s="165"/>
      <c r="C1219" s="166"/>
      <c r="D1219" s="167"/>
      <c r="E1219" s="165"/>
    </row>
    <row r="1220" spans="1:5">
      <c r="A1220" s="164"/>
      <c r="B1220" s="165"/>
      <c r="C1220" s="166"/>
      <c r="D1220" s="167"/>
      <c r="E1220" s="165"/>
    </row>
    <row r="1221" spans="1:5">
      <c r="A1221" s="164"/>
      <c r="B1221" s="165"/>
      <c r="C1221" s="166"/>
      <c r="D1221" s="167"/>
      <c r="E1221" s="165"/>
    </row>
    <row r="1222" spans="1:5">
      <c r="A1222" s="164"/>
      <c r="B1222" s="165"/>
      <c r="C1222" s="166"/>
      <c r="D1222" s="167"/>
      <c r="E1222" s="165"/>
    </row>
    <row r="1223" spans="1:5">
      <c r="A1223" s="164"/>
      <c r="B1223" s="165"/>
      <c r="C1223" s="166"/>
      <c r="D1223" s="167"/>
      <c r="E1223" s="165"/>
    </row>
    <row r="1224" spans="1:5">
      <c r="A1224" s="164"/>
      <c r="B1224" s="165"/>
      <c r="C1224" s="166"/>
      <c r="D1224" s="167"/>
      <c r="E1224" s="165"/>
    </row>
    <row r="1225" spans="1:5">
      <c r="A1225" s="164"/>
      <c r="B1225" s="165"/>
      <c r="C1225" s="166"/>
      <c r="D1225" s="167"/>
      <c r="E1225" s="165"/>
    </row>
    <row r="1226" spans="1:5">
      <c r="A1226" s="164"/>
      <c r="B1226" s="165"/>
      <c r="C1226" s="166"/>
      <c r="D1226" s="167"/>
      <c r="E1226" s="165"/>
    </row>
    <row r="1227" spans="1:5">
      <c r="A1227" s="164"/>
      <c r="B1227" s="165"/>
      <c r="C1227" s="166"/>
      <c r="D1227" s="167"/>
      <c r="E1227" s="165"/>
    </row>
    <row r="1228" spans="1:5">
      <c r="A1228" s="164"/>
      <c r="B1228" s="165"/>
      <c r="C1228" s="166"/>
      <c r="D1228" s="167"/>
      <c r="E1228" s="165"/>
    </row>
    <row r="1229" spans="1:5">
      <c r="A1229" s="164"/>
      <c r="B1229" s="165"/>
      <c r="C1229" s="166"/>
      <c r="D1229" s="167"/>
      <c r="E1229" s="165"/>
    </row>
    <row r="1230" spans="1:5">
      <c r="A1230" s="164"/>
      <c r="B1230" s="165"/>
      <c r="C1230" s="166"/>
      <c r="D1230" s="167"/>
      <c r="E1230" s="165"/>
    </row>
    <row r="1231" spans="1:5">
      <c r="A1231" s="164"/>
      <c r="B1231" s="165"/>
      <c r="C1231" s="166"/>
      <c r="D1231" s="167"/>
      <c r="E1231" s="165"/>
    </row>
    <row r="1232" spans="1:5">
      <c r="A1232" s="164"/>
      <c r="B1232" s="165"/>
      <c r="C1232" s="166"/>
      <c r="D1232" s="167"/>
      <c r="E1232" s="165"/>
    </row>
    <row r="1233" spans="1:5">
      <c r="A1233" s="164"/>
      <c r="B1233" s="165"/>
      <c r="C1233" s="166"/>
      <c r="D1233" s="167"/>
      <c r="E1233" s="165"/>
    </row>
    <row r="1234" spans="1:5">
      <c r="A1234" s="164"/>
      <c r="B1234" s="165"/>
      <c r="C1234" s="166"/>
      <c r="D1234" s="167"/>
      <c r="E1234" s="165"/>
    </row>
    <row r="1235" spans="1:5">
      <c r="A1235" s="164"/>
      <c r="B1235" s="165"/>
      <c r="C1235" s="166"/>
      <c r="D1235" s="167"/>
      <c r="E1235" s="165"/>
    </row>
    <row r="1236" spans="1:5">
      <c r="A1236" s="164"/>
      <c r="B1236" s="165"/>
      <c r="C1236" s="166"/>
      <c r="D1236" s="167"/>
      <c r="E1236" s="165"/>
    </row>
    <row r="1237" spans="1:5">
      <c r="A1237" s="164"/>
      <c r="B1237" s="165"/>
      <c r="C1237" s="166"/>
      <c r="D1237" s="167"/>
      <c r="E1237" s="165"/>
    </row>
    <row r="1238" spans="1:5">
      <c r="A1238" s="164"/>
      <c r="B1238" s="165"/>
      <c r="C1238" s="166"/>
      <c r="D1238" s="167"/>
      <c r="E1238" s="165"/>
    </row>
    <row r="1239" spans="1:5">
      <c r="A1239" s="164"/>
      <c r="B1239" s="165"/>
      <c r="C1239" s="166"/>
      <c r="D1239" s="167"/>
      <c r="E1239" s="165"/>
    </row>
    <row r="1240" spans="1:5">
      <c r="A1240" s="164"/>
      <c r="B1240" s="165"/>
      <c r="C1240" s="166"/>
      <c r="D1240" s="167"/>
      <c r="E1240" s="165"/>
    </row>
    <row r="1241" spans="1:5">
      <c r="A1241" s="164"/>
      <c r="B1241" s="165"/>
      <c r="C1241" s="166"/>
      <c r="D1241" s="167"/>
      <c r="E1241" s="165"/>
    </row>
    <row r="1242" spans="1:5">
      <c r="A1242" s="164"/>
      <c r="B1242" s="165"/>
      <c r="C1242" s="166"/>
      <c r="D1242" s="167"/>
      <c r="E1242" s="165"/>
    </row>
    <row r="1243" spans="1:5">
      <c r="A1243" s="164"/>
      <c r="B1243" s="165"/>
      <c r="C1243" s="166"/>
      <c r="D1243" s="167"/>
      <c r="E1243" s="165"/>
    </row>
    <row r="1244" spans="1:5">
      <c r="A1244" s="164"/>
      <c r="B1244" s="165"/>
      <c r="C1244" s="166"/>
      <c r="D1244" s="167"/>
      <c r="E1244" s="165"/>
    </row>
    <row r="1245" spans="1:5">
      <c r="A1245" s="164"/>
      <c r="B1245" s="165"/>
      <c r="C1245" s="166"/>
      <c r="D1245" s="167"/>
      <c r="E1245" s="165"/>
    </row>
    <row r="1246" spans="1:5">
      <c r="A1246" s="164"/>
      <c r="B1246" s="165"/>
      <c r="C1246" s="166"/>
      <c r="D1246" s="167"/>
      <c r="E1246" s="165"/>
    </row>
    <row r="1247" spans="1:5">
      <c r="A1247" s="164"/>
      <c r="B1247" s="165"/>
      <c r="C1247" s="166"/>
      <c r="D1247" s="167"/>
      <c r="E1247" s="165"/>
    </row>
    <row r="1248" spans="1:5">
      <c r="A1248" s="164"/>
      <c r="B1248" s="165"/>
      <c r="C1248" s="166"/>
      <c r="D1248" s="167"/>
      <c r="E1248" s="165"/>
    </row>
    <row r="1249" spans="1:5">
      <c r="A1249" s="164"/>
      <c r="B1249" s="165"/>
      <c r="C1249" s="166"/>
      <c r="D1249" s="167"/>
      <c r="E1249" s="165"/>
    </row>
    <row r="1250" spans="1:5">
      <c r="A1250" s="164"/>
      <c r="B1250" s="165"/>
      <c r="C1250" s="166"/>
      <c r="D1250" s="167"/>
      <c r="E1250" s="165"/>
    </row>
    <row r="1251" spans="1:5">
      <c r="A1251" s="164"/>
      <c r="B1251" s="165"/>
      <c r="C1251" s="166"/>
      <c r="D1251" s="167"/>
      <c r="E1251" s="165"/>
    </row>
    <row r="1252" spans="1:5">
      <c r="A1252" s="164"/>
      <c r="B1252" s="165"/>
      <c r="C1252" s="166"/>
      <c r="D1252" s="167"/>
      <c r="E1252" s="165"/>
    </row>
    <row r="1253" spans="1:5">
      <c r="A1253" s="164"/>
      <c r="B1253" s="165"/>
      <c r="C1253" s="166"/>
      <c r="D1253" s="167"/>
      <c r="E1253" s="165"/>
    </row>
    <row r="1254" spans="1:5">
      <c r="A1254" s="164"/>
      <c r="B1254" s="165"/>
      <c r="C1254" s="166"/>
      <c r="D1254" s="167"/>
      <c r="E1254" s="165"/>
    </row>
    <row r="1255" spans="1:5">
      <c r="A1255" s="164"/>
      <c r="B1255" s="165"/>
      <c r="C1255" s="166"/>
      <c r="D1255" s="167"/>
      <c r="E1255" s="165"/>
    </row>
    <row r="1256" spans="1:5">
      <c r="A1256" s="164"/>
      <c r="B1256" s="165"/>
      <c r="C1256" s="166"/>
      <c r="D1256" s="167"/>
      <c r="E1256" s="165"/>
    </row>
    <row r="1257" spans="1:5">
      <c r="A1257" s="164"/>
      <c r="B1257" s="165"/>
      <c r="C1257" s="166"/>
      <c r="D1257" s="167"/>
      <c r="E1257" s="165"/>
    </row>
    <row r="1258" spans="1:5">
      <c r="A1258" s="164"/>
      <c r="B1258" s="165"/>
      <c r="C1258" s="166"/>
      <c r="D1258" s="167"/>
      <c r="E1258" s="165"/>
    </row>
    <row r="1259" spans="1:5">
      <c r="A1259" s="164"/>
      <c r="B1259" s="165"/>
      <c r="C1259" s="166"/>
      <c r="D1259" s="167"/>
      <c r="E1259" s="165"/>
    </row>
    <row r="1260" spans="1:5">
      <c r="A1260" s="164"/>
      <c r="B1260" s="165"/>
      <c r="C1260" s="166"/>
      <c r="D1260" s="167"/>
      <c r="E1260" s="165"/>
    </row>
    <row r="1261" spans="1:5">
      <c r="A1261" s="164"/>
      <c r="B1261" s="165"/>
      <c r="C1261" s="166"/>
      <c r="D1261" s="167"/>
      <c r="E1261" s="165"/>
    </row>
    <row r="1262" spans="1:5">
      <c r="A1262" s="164"/>
      <c r="B1262" s="165"/>
      <c r="C1262" s="166"/>
      <c r="D1262" s="167"/>
      <c r="E1262" s="165"/>
    </row>
    <row r="1263" spans="1:5">
      <c r="A1263" s="164"/>
      <c r="B1263" s="165"/>
      <c r="C1263" s="166"/>
      <c r="D1263" s="167"/>
      <c r="E1263" s="165"/>
    </row>
    <row r="1264" spans="1:5">
      <c r="A1264" s="164"/>
      <c r="B1264" s="165"/>
      <c r="C1264" s="166"/>
      <c r="D1264" s="167"/>
      <c r="E1264" s="165"/>
    </row>
    <row r="1265" spans="1:5">
      <c r="A1265" s="164"/>
      <c r="B1265" s="165"/>
      <c r="C1265" s="166"/>
      <c r="D1265" s="167"/>
      <c r="E1265" s="165"/>
    </row>
    <row r="1266" spans="1:5">
      <c r="A1266" s="164"/>
      <c r="B1266" s="165"/>
      <c r="C1266" s="166"/>
      <c r="D1266" s="167"/>
      <c r="E1266" s="165"/>
    </row>
    <row r="1267" spans="1:5">
      <c r="A1267" s="164"/>
      <c r="B1267" s="165"/>
      <c r="C1267" s="166"/>
      <c r="D1267" s="167"/>
      <c r="E1267" s="165"/>
    </row>
    <row r="1268" spans="1:5">
      <c r="A1268" s="164"/>
      <c r="B1268" s="165"/>
      <c r="C1268" s="166"/>
      <c r="D1268" s="167"/>
      <c r="E1268" s="165"/>
    </row>
    <row r="1269" spans="1:5">
      <c r="A1269" s="164"/>
      <c r="B1269" s="165"/>
      <c r="C1269" s="166"/>
      <c r="D1269" s="167"/>
      <c r="E1269" s="165"/>
    </row>
    <row r="1270" spans="1:5">
      <c r="A1270" s="164"/>
      <c r="B1270" s="165"/>
      <c r="C1270" s="166"/>
      <c r="D1270" s="167"/>
      <c r="E1270" s="165"/>
    </row>
    <row r="1271" spans="1:5">
      <c r="A1271" s="164"/>
      <c r="B1271" s="165"/>
      <c r="C1271" s="166"/>
      <c r="D1271" s="167"/>
      <c r="E1271" s="165"/>
    </row>
    <row r="1272" spans="1:5">
      <c r="A1272" s="164"/>
      <c r="B1272" s="165"/>
      <c r="C1272" s="166"/>
      <c r="D1272" s="167"/>
      <c r="E1272" s="165"/>
    </row>
    <row r="1273" spans="1:5">
      <c r="A1273" s="164"/>
      <c r="B1273" s="165"/>
      <c r="C1273" s="166"/>
      <c r="D1273" s="167"/>
      <c r="E1273" s="165"/>
    </row>
    <row r="1274" spans="1:5">
      <c r="A1274" s="164"/>
      <c r="B1274" s="165"/>
      <c r="C1274" s="166"/>
      <c r="D1274" s="167"/>
      <c r="E1274" s="165"/>
    </row>
    <row r="1275" spans="1:5">
      <c r="A1275" s="164"/>
      <c r="B1275" s="165"/>
      <c r="C1275" s="166"/>
      <c r="D1275" s="167"/>
      <c r="E1275" s="165"/>
    </row>
    <row r="1276" spans="1:5">
      <c r="A1276" s="164"/>
      <c r="B1276" s="165"/>
      <c r="C1276" s="166"/>
      <c r="D1276" s="167"/>
      <c r="E1276" s="165"/>
    </row>
    <row r="1277" spans="1:5">
      <c r="A1277" s="164"/>
      <c r="B1277" s="165"/>
      <c r="C1277" s="166"/>
      <c r="D1277" s="167"/>
      <c r="E1277" s="165"/>
    </row>
    <row r="1278" spans="1:5">
      <c r="A1278" s="164"/>
      <c r="B1278" s="165"/>
      <c r="C1278" s="166"/>
      <c r="D1278" s="167"/>
      <c r="E1278" s="165"/>
    </row>
    <row r="1279" spans="1:5">
      <c r="A1279" s="164"/>
      <c r="B1279" s="165"/>
      <c r="C1279" s="166"/>
      <c r="D1279" s="167"/>
      <c r="E1279" s="165"/>
    </row>
    <row r="1280" spans="1:5">
      <c r="A1280" s="164"/>
      <c r="B1280" s="165"/>
      <c r="C1280" s="166"/>
      <c r="D1280" s="167"/>
      <c r="E1280" s="165"/>
    </row>
    <row r="1281" spans="1:5">
      <c r="A1281" s="164"/>
      <c r="B1281" s="165"/>
      <c r="C1281" s="166"/>
      <c r="D1281" s="167"/>
      <c r="E1281" s="165"/>
    </row>
    <row r="1282" spans="1:5">
      <c r="A1282" s="164"/>
      <c r="B1282" s="165"/>
      <c r="C1282" s="166"/>
      <c r="D1282" s="167"/>
      <c r="E1282" s="165"/>
    </row>
    <row r="1283" spans="1:5">
      <c r="A1283" s="164"/>
      <c r="B1283" s="165"/>
      <c r="C1283" s="166"/>
      <c r="D1283" s="167"/>
      <c r="E1283" s="165"/>
    </row>
    <row r="1284" spans="1:5">
      <c r="A1284" s="164"/>
      <c r="B1284" s="165"/>
      <c r="C1284" s="166"/>
      <c r="D1284" s="167"/>
      <c r="E1284" s="165"/>
    </row>
    <row r="1285" spans="1:5">
      <c r="A1285" s="164"/>
      <c r="B1285" s="165"/>
      <c r="C1285" s="166"/>
      <c r="D1285" s="167"/>
      <c r="E1285" s="165"/>
    </row>
    <row r="1286" spans="1:5">
      <c r="A1286" s="164"/>
      <c r="B1286" s="165"/>
      <c r="C1286" s="166"/>
      <c r="D1286" s="167"/>
      <c r="E1286" s="165"/>
    </row>
    <row r="1287" spans="1:5">
      <c r="A1287" s="164"/>
      <c r="B1287" s="165"/>
      <c r="C1287" s="166"/>
      <c r="D1287" s="167"/>
      <c r="E1287" s="165"/>
    </row>
    <row r="1288" spans="1:5">
      <c r="A1288" s="164"/>
      <c r="B1288" s="165"/>
      <c r="C1288" s="166"/>
      <c r="D1288" s="167"/>
      <c r="E1288" s="165"/>
    </row>
    <row r="1289" spans="1:5">
      <c r="A1289" s="164"/>
      <c r="B1289" s="165"/>
      <c r="C1289" s="166"/>
      <c r="D1289" s="167"/>
      <c r="E1289" s="165"/>
    </row>
    <row r="1290" spans="1:5">
      <c r="A1290" s="164"/>
      <c r="B1290" s="165"/>
      <c r="C1290" s="166"/>
      <c r="D1290" s="167"/>
      <c r="E1290" s="165"/>
    </row>
    <row r="1291" spans="1:5">
      <c r="A1291" s="164"/>
      <c r="B1291" s="165"/>
      <c r="C1291" s="166"/>
      <c r="D1291" s="167"/>
      <c r="E1291" s="165"/>
    </row>
    <row r="1292" spans="1:5">
      <c r="A1292" s="164"/>
      <c r="B1292" s="165"/>
      <c r="C1292" s="166"/>
      <c r="D1292" s="167"/>
      <c r="E1292" s="165"/>
    </row>
    <row r="1293" spans="1:5">
      <c r="A1293" s="164"/>
      <c r="B1293" s="165"/>
      <c r="C1293" s="166"/>
      <c r="D1293" s="167"/>
      <c r="E1293" s="165"/>
    </row>
    <row r="1294" spans="1:5">
      <c r="A1294" s="164"/>
      <c r="B1294" s="165"/>
      <c r="C1294" s="166"/>
      <c r="D1294" s="167"/>
      <c r="E1294" s="165"/>
    </row>
    <row r="1295" spans="1:5">
      <c r="A1295" s="164"/>
      <c r="B1295" s="165"/>
      <c r="C1295" s="166"/>
      <c r="D1295" s="167"/>
      <c r="E1295" s="165"/>
    </row>
    <row r="1296" spans="1:5">
      <c r="A1296" s="164"/>
      <c r="B1296" s="165"/>
      <c r="C1296" s="166"/>
      <c r="D1296" s="167"/>
      <c r="E1296" s="165"/>
    </row>
    <row r="1297" spans="1:5">
      <c r="A1297" s="164"/>
      <c r="B1297" s="165"/>
      <c r="C1297" s="166"/>
      <c r="D1297" s="167"/>
      <c r="E1297" s="165"/>
    </row>
    <row r="1298" spans="1:5">
      <c r="A1298" s="164"/>
      <c r="B1298" s="165"/>
      <c r="C1298" s="166"/>
      <c r="D1298" s="167"/>
      <c r="E1298" s="165"/>
    </row>
    <row r="1299" spans="1:5">
      <c r="A1299" s="164"/>
      <c r="B1299" s="165"/>
      <c r="C1299" s="166"/>
      <c r="D1299" s="167"/>
      <c r="E1299" s="165"/>
    </row>
    <row r="1300" spans="1:5">
      <c r="A1300" s="164"/>
      <c r="B1300" s="165"/>
      <c r="C1300" s="166"/>
      <c r="D1300" s="167"/>
      <c r="E1300" s="165"/>
    </row>
    <row r="1301" spans="1:5">
      <c r="A1301" s="164"/>
      <c r="B1301" s="165"/>
      <c r="C1301" s="166"/>
      <c r="D1301" s="167"/>
      <c r="E1301" s="165"/>
    </row>
    <row r="1302" spans="1:5">
      <c r="A1302" s="164"/>
      <c r="B1302" s="165"/>
      <c r="C1302" s="166"/>
      <c r="D1302" s="167"/>
      <c r="E1302" s="165"/>
    </row>
    <row r="1303" spans="1:5">
      <c r="A1303" s="164"/>
      <c r="B1303" s="165"/>
      <c r="C1303" s="166"/>
      <c r="D1303" s="167"/>
      <c r="E1303" s="165"/>
    </row>
    <row r="1304" spans="1:5">
      <c r="A1304" s="164"/>
      <c r="B1304" s="165"/>
      <c r="C1304" s="166"/>
      <c r="D1304" s="167"/>
      <c r="E1304" s="165"/>
    </row>
    <row r="1305" spans="1:5">
      <c r="A1305" s="164"/>
      <c r="B1305" s="165"/>
      <c r="C1305" s="166"/>
      <c r="D1305" s="167"/>
      <c r="E1305" s="165"/>
    </row>
    <row r="1306" spans="1:5">
      <c r="A1306" s="164"/>
      <c r="B1306" s="165"/>
      <c r="C1306" s="166"/>
      <c r="D1306" s="167"/>
      <c r="E1306" s="165"/>
    </row>
    <row r="1307" spans="1:5">
      <c r="A1307" s="164"/>
      <c r="B1307" s="165"/>
      <c r="C1307" s="166"/>
      <c r="D1307" s="167"/>
      <c r="E1307" s="165"/>
    </row>
    <row r="1308" spans="1:5">
      <c r="A1308" s="164"/>
      <c r="B1308" s="165"/>
      <c r="C1308" s="166"/>
      <c r="D1308" s="167"/>
      <c r="E1308" s="165"/>
    </row>
    <row r="1309" spans="1:5">
      <c r="A1309" s="164"/>
      <c r="B1309" s="165"/>
      <c r="C1309" s="166"/>
      <c r="D1309" s="167"/>
      <c r="E1309" s="165"/>
    </row>
    <row r="1310" spans="1:5">
      <c r="A1310" s="164"/>
      <c r="B1310" s="165"/>
      <c r="C1310" s="166"/>
      <c r="D1310" s="167"/>
      <c r="E1310" s="165"/>
    </row>
    <row r="1311" spans="1:5">
      <c r="A1311" s="164"/>
      <c r="B1311" s="165"/>
      <c r="C1311" s="166"/>
      <c r="D1311" s="167"/>
      <c r="E1311" s="165"/>
    </row>
    <row r="1312" spans="1:5">
      <c r="A1312" s="164"/>
      <c r="B1312" s="165"/>
      <c r="C1312" s="166"/>
      <c r="D1312" s="167"/>
      <c r="E1312" s="165"/>
    </row>
    <row r="1313" spans="1:5">
      <c r="A1313" s="164"/>
      <c r="B1313" s="165"/>
      <c r="C1313" s="166"/>
      <c r="D1313" s="167"/>
      <c r="E1313" s="165"/>
    </row>
    <row r="1314" spans="1:5">
      <c r="A1314" s="164"/>
      <c r="B1314" s="165"/>
      <c r="C1314" s="166"/>
      <c r="D1314" s="167"/>
      <c r="E1314" s="165"/>
    </row>
    <row r="1315" spans="1:5">
      <c r="A1315" s="164"/>
      <c r="B1315" s="165"/>
      <c r="C1315" s="166"/>
      <c r="D1315" s="167"/>
      <c r="E1315" s="165"/>
    </row>
    <row r="1316" spans="1:5">
      <c r="A1316" s="164"/>
      <c r="B1316" s="165"/>
      <c r="C1316" s="166"/>
      <c r="D1316" s="167"/>
      <c r="E1316" s="165"/>
    </row>
    <row r="1317" spans="1:5">
      <c r="A1317" s="164"/>
      <c r="B1317" s="165"/>
      <c r="C1317" s="166"/>
      <c r="D1317" s="167"/>
      <c r="E1317" s="165"/>
    </row>
    <row r="1318" spans="1:5">
      <c r="A1318" s="164"/>
      <c r="B1318" s="165"/>
      <c r="C1318" s="166"/>
      <c r="D1318" s="167"/>
      <c r="E1318" s="165"/>
    </row>
    <row r="1319" spans="1:5">
      <c r="A1319" s="164"/>
      <c r="B1319" s="165"/>
      <c r="C1319" s="166"/>
      <c r="D1319" s="167"/>
      <c r="E1319" s="165"/>
    </row>
    <row r="1320" spans="1:5">
      <c r="A1320" s="164"/>
      <c r="B1320" s="165"/>
      <c r="C1320" s="166"/>
      <c r="D1320" s="167"/>
      <c r="E1320" s="165"/>
    </row>
    <row r="1321" spans="1:5">
      <c r="A1321" s="164"/>
      <c r="B1321" s="165"/>
      <c r="C1321" s="166"/>
      <c r="D1321" s="167"/>
      <c r="E1321" s="165"/>
    </row>
    <row r="1322" spans="1:5">
      <c r="A1322" s="164"/>
      <c r="B1322" s="165"/>
      <c r="C1322" s="166"/>
      <c r="D1322" s="167"/>
      <c r="E1322" s="165"/>
    </row>
    <row r="1323" spans="1:5">
      <c r="A1323" s="164"/>
      <c r="B1323" s="165"/>
      <c r="C1323" s="166"/>
      <c r="D1323" s="167"/>
      <c r="E1323" s="165"/>
    </row>
    <row r="1324" spans="1:5">
      <c r="A1324" s="164"/>
      <c r="B1324" s="165"/>
      <c r="C1324" s="166"/>
      <c r="D1324" s="167"/>
      <c r="E1324" s="165"/>
    </row>
    <row r="1325" spans="1:5">
      <c r="A1325" s="164"/>
      <c r="B1325" s="165"/>
      <c r="C1325" s="166"/>
      <c r="D1325" s="167"/>
      <c r="E1325" s="165"/>
    </row>
    <row r="1326" spans="1:5">
      <c r="A1326" s="164"/>
      <c r="B1326" s="165"/>
      <c r="C1326" s="166"/>
      <c r="D1326" s="167"/>
      <c r="E1326" s="165"/>
    </row>
    <row r="1327" spans="1:5">
      <c r="A1327" s="164"/>
      <c r="B1327" s="165"/>
      <c r="C1327" s="166"/>
      <c r="D1327" s="167"/>
      <c r="E1327" s="165"/>
    </row>
    <row r="1328" spans="1:5">
      <c r="A1328" s="164"/>
      <c r="B1328" s="165"/>
      <c r="C1328" s="166"/>
      <c r="D1328" s="167"/>
      <c r="E1328" s="165"/>
    </row>
    <row r="1329" spans="1:5">
      <c r="A1329" s="164"/>
      <c r="B1329" s="165"/>
      <c r="C1329" s="166"/>
      <c r="D1329" s="167"/>
      <c r="E1329" s="165"/>
    </row>
    <row r="1330" spans="1:5">
      <c r="A1330" s="164"/>
      <c r="B1330" s="165"/>
      <c r="C1330" s="166"/>
      <c r="D1330" s="167"/>
      <c r="E1330" s="165"/>
    </row>
    <row r="1331" spans="1:5">
      <c r="A1331" s="164"/>
      <c r="B1331" s="165"/>
      <c r="C1331" s="166"/>
      <c r="D1331" s="167"/>
      <c r="E1331" s="165"/>
    </row>
    <row r="1332" spans="1:5">
      <c r="A1332" s="164"/>
      <c r="B1332" s="165"/>
      <c r="C1332" s="166"/>
      <c r="D1332" s="167"/>
      <c r="E1332" s="165"/>
    </row>
    <row r="1333" spans="1:5">
      <c r="A1333" s="164"/>
      <c r="B1333" s="165"/>
      <c r="C1333" s="166"/>
      <c r="D1333" s="167"/>
      <c r="E1333" s="165"/>
    </row>
    <row r="1334" spans="1:5">
      <c r="A1334" s="164"/>
      <c r="B1334" s="165"/>
      <c r="C1334" s="166"/>
      <c r="D1334" s="167"/>
      <c r="E1334" s="165"/>
    </row>
    <row r="1335" spans="1:5">
      <c r="A1335" s="164"/>
      <c r="B1335" s="165"/>
      <c r="C1335" s="166"/>
      <c r="D1335" s="167"/>
      <c r="E1335" s="165"/>
    </row>
    <row r="1336" spans="1:5">
      <c r="A1336" s="164"/>
      <c r="B1336" s="165"/>
      <c r="C1336" s="166"/>
      <c r="D1336" s="167"/>
      <c r="E1336" s="165"/>
    </row>
    <row r="1337" spans="1:5">
      <c r="A1337" s="164"/>
      <c r="B1337" s="165"/>
      <c r="C1337" s="166"/>
      <c r="D1337" s="167"/>
      <c r="E1337" s="165"/>
    </row>
    <row r="1338" spans="1:5">
      <c r="A1338" s="164"/>
      <c r="B1338" s="165"/>
      <c r="C1338" s="166"/>
      <c r="D1338" s="167"/>
      <c r="E1338" s="165"/>
    </row>
    <row r="1339" spans="1:5">
      <c r="A1339" s="164"/>
      <c r="B1339" s="165"/>
      <c r="C1339" s="166"/>
      <c r="D1339" s="167"/>
      <c r="E1339" s="165"/>
    </row>
    <row r="1340" spans="1:5">
      <c r="A1340" s="164"/>
      <c r="B1340" s="165"/>
      <c r="C1340" s="166"/>
      <c r="D1340" s="167"/>
      <c r="E1340" s="165"/>
    </row>
    <row r="1341" spans="1:5">
      <c r="A1341" s="164"/>
      <c r="B1341" s="165"/>
      <c r="C1341" s="166"/>
      <c r="D1341" s="167"/>
      <c r="E1341" s="165"/>
    </row>
    <row r="1342" spans="1:5">
      <c r="A1342" s="164"/>
      <c r="B1342" s="165"/>
      <c r="C1342" s="166"/>
      <c r="D1342" s="167"/>
      <c r="E1342" s="165"/>
    </row>
    <row r="1343" spans="1:5">
      <c r="A1343" s="164"/>
      <c r="B1343" s="165"/>
      <c r="C1343" s="166"/>
      <c r="D1343" s="167"/>
      <c r="E1343" s="165"/>
    </row>
    <row r="1344" spans="1:5">
      <c r="A1344" s="164"/>
      <c r="B1344" s="165"/>
      <c r="C1344" s="166"/>
      <c r="D1344" s="167"/>
      <c r="E1344" s="165"/>
    </row>
    <row r="1345" spans="1:5">
      <c r="A1345" s="164"/>
      <c r="B1345" s="165"/>
      <c r="C1345" s="166"/>
      <c r="D1345" s="167"/>
      <c r="E1345" s="165"/>
    </row>
    <row r="1346" spans="1:5">
      <c r="A1346" s="164"/>
      <c r="B1346" s="165"/>
      <c r="C1346" s="166"/>
      <c r="D1346" s="167"/>
      <c r="E1346" s="165"/>
    </row>
    <row r="1347" spans="1:5">
      <c r="A1347" s="164"/>
      <c r="B1347" s="165"/>
      <c r="C1347" s="166"/>
      <c r="D1347" s="167"/>
      <c r="E1347" s="165"/>
    </row>
    <row r="1348" spans="1:5">
      <c r="A1348" s="164"/>
      <c r="B1348" s="165"/>
      <c r="C1348" s="166"/>
      <c r="D1348" s="167"/>
      <c r="E1348" s="165"/>
    </row>
    <row r="1349" spans="1:5">
      <c r="A1349" s="164"/>
      <c r="B1349" s="165"/>
      <c r="C1349" s="166"/>
      <c r="D1349" s="167"/>
      <c r="E1349" s="165"/>
    </row>
    <row r="1350" spans="1:5">
      <c r="A1350" s="164"/>
      <c r="B1350" s="165"/>
      <c r="C1350" s="166"/>
      <c r="D1350" s="167"/>
      <c r="E1350" s="165"/>
    </row>
    <row r="1351" spans="1:5">
      <c r="A1351" s="164"/>
      <c r="B1351" s="165"/>
      <c r="C1351" s="166"/>
      <c r="D1351" s="167"/>
      <c r="E1351" s="165"/>
    </row>
    <row r="1352" spans="1:5">
      <c r="A1352" s="164"/>
      <c r="B1352" s="165"/>
      <c r="C1352" s="166"/>
      <c r="D1352" s="167"/>
      <c r="E1352" s="165"/>
    </row>
    <row r="1353" spans="1:5">
      <c r="A1353" s="164"/>
      <c r="B1353" s="165"/>
      <c r="C1353" s="166"/>
      <c r="D1353" s="167"/>
      <c r="E1353" s="165"/>
    </row>
    <row r="1354" spans="1:5">
      <c r="A1354" s="164"/>
      <c r="B1354" s="165"/>
      <c r="C1354" s="166"/>
      <c r="D1354" s="167"/>
      <c r="E1354" s="165"/>
    </row>
    <row r="1355" spans="1:5">
      <c r="A1355" s="164"/>
      <c r="B1355" s="165"/>
      <c r="C1355" s="166"/>
      <c r="D1355" s="167"/>
      <c r="E1355" s="165"/>
    </row>
    <row r="1356" spans="1:5">
      <c r="A1356" s="164"/>
      <c r="B1356" s="165"/>
      <c r="C1356" s="166"/>
      <c r="D1356" s="167"/>
      <c r="E1356" s="165"/>
    </row>
    <row r="1357" spans="1:5">
      <c r="A1357" s="164"/>
      <c r="B1357" s="165"/>
      <c r="C1357" s="166"/>
      <c r="D1357" s="167"/>
      <c r="E1357" s="165"/>
    </row>
    <row r="1358" spans="1:5">
      <c r="A1358" s="164"/>
      <c r="B1358" s="165"/>
      <c r="C1358" s="166"/>
      <c r="D1358" s="167"/>
      <c r="E1358" s="165"/>
    </row>
    <row r="1359" spans="1:5">
      <c r="A1359" s="164"/>
      <c r="B1359" s="165"/>
      <c r="C1359" s="166"/>
      <c r="D1359" s="167"/>
      <c r="E1359" s="165"/>
    </row>
    <row r="1360" spans="1:5">
      <c r="A1360" s="164"/>
      <c r="B1360" s="165"/>
      <c r="C1360" s="166"/>
      <c r="D1360" s="167"/>
      <c r="E1360" s="165"/>
    </row>
    <row r="1361" spans="1:5">
      <c r="A1361" s="164"/>
      <c r="B1361" s="165"/>
      <c r="C1361" s="166"/>
      <c r="D1361" s="167"/>
      <c r="E1361" s="165"/>
    </row>
    <row r="1362" spans="1:5">
      <c r="A1362" s="164"/>
      <c r="B1362" s="165"/>
      <c r="C1362" s="166"/>
      <c r="D1362" s="167"/>
      <c r="E1362" s="165"/>
    </row>
    <row r="1363" spans="1:5">
      <c r="A1363" s="164"/>
      <c r="B1363" s="165"/>
      <c r="C1363" s="166"/>
      <c r="D1363" s="167"/>
      <c r="E1363" s="165"/>
    </row>
    <row r="1364" spans="1:5">
      <c r="A1364" s="164"/>
      <c r="B1364" s="165"/>
      <c r="C1364" s="166"/>
      <c r="D1364" s="167"/>
      <c r="E1364" s="165"/>
    </row>
    <row r="1365" spans="1:5">
      <c r="A1365" s="164"/>
      <c r="B1365" s="165"/>
      <c r="C1365" s="166"/>
      <c r="D1365" s="167"/>
      <c r="E1365" s="165"/>
    </row>
    <row r="1366" spans="1:5">
      <c r="A1366" s="164"/>
      <c r="B1366" s="165"/>
      <c r="C1366" s="166"/>
      <c r="D1366" s="167"/>
      <c r="E1366" s="165"/>
    </row>
    <row r="1367" spans="1:5">
      <c r="A1367" s="164"/>
      <c r="B1367" s="165"/>
      <c r="C1367" s="166"/>
      <c r="D1367" s="167"/>
      <c r="E1367" s="165"/>
    </row>
    <row r="1368" spans="1:5">
      <c r="A1368" s="164"/>
      <c r="B1368" s="165"/>
      <c r="C1368" s="166"/>
      <c r="D1368" s="167"/>
      <c r="E1368" s="165"/>
    </row>
    <row r="1369" spans="1:5">
      <c r="A1369" s="164"/>
      <c r="B1369" s="165"/>
      <c r="C1369" s="166"/>
      <c r="D1369" s="167"/>
      <c r="E1369" s="165"/>
    </row>
    <row r="1370" spans="1:5">
      <c r="A1370" s="164"/>
      <c r="B1370" s="165"/>
      <c r="C1370" s="166"/>
      <c r="D1370" s="167"/>
      <c r="E1370" s="165"/>
    </row>
    <row r="1371" spans="1:5">
      <c r="A1371" s="164"/>
      <c r="B1371" s="165"/>
      <c r="C1371" s="166"/>
      <c r="D1371" s="167"/>
      <c r="E1371" s="165"/>
    </row>
    <row r="1372" spans="1:5">
      <c r="A1372" s="164"/>
      <c r="B1372" s="165"/>
      <c r="C1372" s="166"/>
      <c r="D1372" s="167"/>
      <c r="E1372" s="165"/>
    </row>
    <row r="1373" spans="1:5">
      <c r="A1373" s="164"/>
      <c r="B1373" s="165"/>
      <c r="C1373" s="166"/>
      <c r="D1373" s="167"/>
      <c r="E1373" s="165"/>
    </row>
    <row r="1374" spans="1:5">
      <c r="A1374" s="164"/>
      <c r="B1374" s="165"/>
      <c r="C1374" s="166"/>
      <c r="D1374" s="167"/>
      <c r="E1374" s="165"/>
    </row>
    <row r="1375" spans="1:5">
      <c r="A1375" s="164"/>
      <c r="B1375" s="165"/>
      <c r="C1375" s="166"/>
      <c r="D1375" s="167"/>
      <c r="E1375" s="165"/>
    </row>
    <row r="1376" spans="1:5">
      <c r="A1376" s="164"/>
      <c r="B1376" s="165"/>
      <c r="C1376" s="166"/>
      <c r="D1376" s="167"/>
      <c r="E1376" s="165"/>
    </row>
    <row r="1377" spans="1:5">
      <c r="A1377" s="164"/>
      <c r="B1377" s="165"/>
      <c r="C1377" s="166"/>
      <c r="D1377" s="167"/>
      <c r="E1377" s="165"/>
    </row>
    <row r="1378" spans="1:5">
      <c r="A1378" s="164"/>
      <c r="B1378" s="165"/>
      <c r="C1378" s="166"/>
      <c r="D1378" s="167"/>
      <c r="E1378" s="165"/>
    </row>
    <row r="1379" spans="1:5">
      <c r="A1379" s="164"/>
      <c r="B1379" s="165"/>
      <c r="C1379" s="166"/>
      <c r="D1379" s="167"/>
      <c r="E1379" s="165"/>
    </row>
    <row r="1380" spans="1:5">
      <c r="A1380" s="164"/>
      <c r="B1380" s="165"/>
      <c r="C1380" s="166"/>
      <c r="D1380" s="167"/>
      <c r="E1380" s="165"/>
    </row>
    <row r="1381" spans="1:5">
      <c r="A1381" s="164"/>
      <c r="B1381" s="165"/>
      <c r="C1381" s="166"/>
      <c r="D1381" s="167"/>
      <c r="E1381" s="165"/>
    </row>
    <row r="1382" spans="1:5">
      <c r="A1382" s="164"/>
      <c r="B1382" s="165"/>
      <c r="C1382" s="166"/>
      <c r="D1382" s="167"/>
      <c r="E1382" s="165"/>
    </row>
    <row r="1383" spans="1:5">
      <c r="A1383" s="164"/>
      <c r="B1383" s="165"/>
      <c r="C1383" s="166"/>
      <c r="D1383" s="167"/>
      <c r="E1383" s="165"/>
    </row>
    <row r="1384" spans="1:5">
      <c r="A1384" s="164"/>
      <c r="B1384" s="165"/>
      <c r="C1384" s="166"/>
      <c r="D1384" s="167"/>
      <c r="E1384" s="165"/>
    </row>
    <row r="1385" spans="1:5">
      <c r="A1385" s="164"/>
      <c r="B1385" s="165"/>
      <c r="C1385" s="166"/>
      <c r="D1385" s="167"/>
      <c r="E1385" s="165"/>
    </row>
    <row r="1386" spans="1:5">
      <c r="A1386" s="164"/>
      <c r="B1386" s="165"/>
      <c r="C1386" s="166"/>
      <c r="D1386" s="167"/>
      <c r="E1386" s="165"/>
    </row>
    <row r="1387" spans="1:5">
      <c r="A1387" s="164"/>
      <c r="B1387" s="165"/>
      <c r="C1387" s="166"/>
      <c r="D1387" s="167"/>
      <c r="E1387" s="165"/>
    </row>
    <row r="1388" spans="1:5">
      <c r="A1388" s="164"/>
      <c r="B1388" s="165"/>
      <c r="C1388" s="166"/>
      <c r="D1388" s="167"/>
      <c r="E1388" s="165"/>
    </row>
    <row r="1389" spans="1:5">
      <c r="A1389" s="164"/>
      <c r="B1389" s="165"/>
      <c r="C1389" s="166"/>
      <c r="D1389" s="167"/>
      <c r="E1389" s="165"/>
    </row>
    <row r="1390" spans="1:5">
      <c r="A1390" s="164"/>
      <c r="B1390" s="165"/>
      <c r="C1390" s="166"/>
      <c r="D1390" s="167"/>
      <c r="E1390" s="165"/>
    </row>
    <row r="1391" spans="1:5">
      <c r="A1391" s="164"/>
      <c r="B1391" s="165"/>
      <c r="C1391" s="166"/>
      <c r="D1391" s="167"/>
      <c r="E1391" s="165"/>
    </row>
    <row r="1392" spans="1:5">
      <c r="A1392" s="164"/>
      <c r="B1392" s="165"/>
      <c r="C1392" s="166"/>
      <c r="D1392" s="167"/>
      <c r="E1392" s="165"/>
    </row>
    <row r="1393" spans="1:5">
      <c r="A1393" s="164"/>
      <c r="B1393" s="165"/>
      <c r="C1393" s="166"/>
      <c r="D1393" s="167"/>
      <c r="E1393" s="165"/>
    </row>
    <row r="1394" spans="1:5">
      <c r="A1394" s="164"/>
      <c r="B1394" s="165"/>
      <c r="C1394" s="166"/>
      <c r="D1394" s="167"/>
      <c r="E1394" s="165"/>
    </row>
    <row r="1395" spans="1:5">
      <c r="A1395" s="164"/>
      <c r="B1395" s="165"/>
      <c r="C1395" s="166"/>
      <c r="D1395" s="167"/>
      <c r="E1395" s="165"/>
    </row>
    <row r="1396" spans="1:5">
      <c r="A1396" s="164"/>
      <c r="B1396" s="165"/>
      <c r="C1396" s="166"/>
      <c r="D1396" s="167"/>
      <c r="E1396" s="165"/>
    </row>
    <row r="1397" spans="1:5">
      <c r="A1397" s="164"/>
      <c r="B1397" s="165"/>
      <c r="C1397" s="166"/>
      <c r="D1397" s="167"/>
      <c r="E1397" s="165"/>
    </row>
    <row r="1398" spans="1:5">
      <c r="A1398" s="164"/>
      <c r="B1398" s="165"/>
      <c r="C1398" s="166"/>
      <c r="D1398" s="167"/>
      <c r="E1398" s="165"/>
    </row>
    <row r="1399" spans="1:5">
      <c r="A1399" s="164"/>
      <c r="B1399" s="165"/>
      <c r="C1399" s="166"/>
      <c r="D1399" s="167"/>
      <c r="E1399" s="165"/>
    </row>
    <row r="1400" spans="1:5">
      <c r="A1400" s="164"/>
      <c r="B1400" s="165"/>
      <c r="C1400" s="166"/>
      <c r="D1400" s="167"/>
      <c r="E1400" s="165"/>
    </row>
    <row r="1401" spans="1:5">
      <c r="A1401" s="164"/>
      <c r="B1401" s="165"/>
      <c r="C1401" s="166"/>
      <c r="D1401" s="167"/>
      <c r="E1401" s="165"/>
    </row>
    <row r="1402" spans="1:5">
      <c r="A1402" s="164"/>
      <c r="B1402" s="165"/>
      <c r="C1402" s="166"/>
      <c r="D1402" s="167"/>
      <c r="E1402" s="165"/>
    </row>
    <row r="1403" spans="1:5">
      <c r="A1403" s="164"/>
      <c r="B1403" s="165"/>
      <c r="C1403" s="166"/>
      <c r="D1403" s="167"/>
      <c r="E1403" s="165"/>
    </row>
    <row r="1404" spans="1:5">
      <c r="A1404" s="164"/>
      <c r="B1404" s="165"/>
      <c r="C1404" s="166"/>
      <c r="D1404" s="167"/>
      <c r="E1404" s="165"/>
    </row>
    <row r="1405" spans="1:5">
      <c r="A1405" s="164"/>
      <c r="B1405" s="165"/>
      <c r="C1405" s="166"/>
      <c r="D1405" s="167"/>
      <c r="E1405" s="165"/>
    </row>
    <row r="1406" spans="1:5">
      <c r="A1406" s="164"/>
      <c r="B1406" s="165"/>
      <c r="C1406" s="166"/>
      <c r="D1406" s="167"/>
      <c r="E1406" s="165"/>
    </row>
    <row r="1407" spans="1:5">
      <c r="A1407" s="164"/>
      <c r="B1407" s="165"/>
      <c r="C1407" s="166"/>
      <c r="D1407" s="167"/>
      <c r="E1407" s="165"/>
    </row>
    <row r="1408" spans="1:5">
      <c r="A1408" s="164"/>
      <c r="B1408" s="165"/>
      <c r="C1408" s="166"/>
      <c r="D1408" s="167"/>
      <c r="E1408" s="165"/>
    </row>
    <row r="1409" spans="1:5">
      <c r="A1409" s="164"/>
      <c r="B1409" s="165"/>
      <c r="C1409" s="166"/>
      <c r="D1409" s="167"/>
      <c r="E1409" s="165"/>
    </row>
    <row r="1410" spans="1:5">
      <c r="A1410" s="164"/>
      <c r="B1410" s="165"/>
      <c r="C1410" s="166"/>
      <c r="D1410" s="167"/>
      <c r="E1410" s="165"/>
    </row>
    <row r="1411" spans="1:5">
      <c r="A1411" s="164"/>
      <c r="B1411" s="165"/>
      <c r="C1411" s="166"/>
      <c r="D1411" s="167"/>
      <c r="E1411" s="165"/>
    </row>
    <row r="1412" spans="1:5">
      <c r="A1412" s="164"/>
      <c r="B1412" s="165"/>
      <c r="C1412" s="166"/>
      <c r="D1412" s="167"/>
      <c r="E1412" s="165"/>
    </row>
    <row r="1413" spans="1:5">
      <c r="A1413" s="164"/>
      <c r="B1413" s="165"/>
      <c r="C1413" s="166"/>
      <c r="D1413" s="167"/>
      <c r="E1413" s="165"/>
    </row>
    <row r="1414" spans="1:5">
      <c r="A1414" s="164"/>
      <c r="B1414" s="165"/>
      <c r="C1414" s="166"/>
      <c r="D1414" s="167"/>
      <c r="E1414" s="165"/>
    </row>
    <row r="1415" spans="1:5">
      <c r="A1415" s="164"/>
      <c r="B1415" s="165"/>
      <c r="C1415" s="166"/>
      <c r="D1415" s="167"/>
      <c r="E1415" s="165"/>
    </row>
    <row r="1416" spans="1:5">
      <c r="A1416" s="164"/>
      <c r="B1416" s="165"/>
      <c r="C1416" s="166"/>
      <c r="D1416" s="167"/>
      <c r="E1416" s="165"/>
    </row>
    <row r="1417" spans="1:5">
      <c r="A1417" s="164"/>
      <c r="B1417" s="165"/>
      <c r="C1417" s="166"/>
      <c r="D1417" s="167"/>
      <c r="E1417" s="165"/>
    </row>
    <row r="1418" spans="1:5">
      <c r="A1418" s="164"/>
      <c r="B1418" s="165"/>
      <c r="C1418" s="166"/>
      <c r="D1418" s="167"/>
      <c r="E1418" s="165"/>
    </row>
    <row r="1419" spans="1:5">
      <c r="A1419" s="164"/>
      <c r="B1419" s="165"/>
      <c r="C1419" s="166"/>
      <c r="D1419" s="167"/>
      <c r="E1419" s="165"/>
    </row>
    <row r="1420" spans="1:5">
      <c r="A1420" s="164"/>
      <c r="B1420" s="165"/>
      <c r="C1420" s="166"/>
      <c r="D1420" s="167"/>
      <c r="E1420" s="165"/>
    </row>
    <row r="1421" spans="1:5">
      <c r="A1421" s="164"/>
      <c r="B1421" s="165"/>
      <c r="C1421" s="166"/>
      <c r="D1421" s="167"/>
      <c r="E1421" s="165"/>
    </row>
    <row r="1422" spans="1:5">
      <c r="A1422" s="164"/>
      <c r="B1422" s="165"/>
      <c r="C1422" s="166"/>
      <c r="D1422" s="167"/>
      <c r="E1422" s="165"/>
    </row>
    <row r="1423" spans="1:5">
      <c r="A1423" s="164"/>
      <c r="B1423" s="165"/>
      <c r="C1423" s="166"/>
      <c r="D1423" s="167"/>
      <c r="E1423" s="165"/>
    </row>
    <row r="1424" spans="1:5">
      <c r="A1424" s="164"/>
      <c r="B1424" s="165"/>
      <c r="C1424" s="166"/>
      <c r="D1424" s="167"/>
      <c r="E1424" s="165"/>
    </row>
    <row r="1425" spans="1:5">
      <c r="A1425" s="164"/>
      <c r="B1425" s="165"/>
      <c r="C1425" s="166"/>
      <c r="D1425" s="167"/>
      <c r="E1425" s="165"/>
    </row>
    <row r="1426" spans="1:5">
      <c r="A1426" s="164"/>
      <c r="B1426" s="165"/>
      <c r="C1426" s="166"/>
      <c r="D1426" s="167"/>
      <c r="E1426" s="165"/>
    </row>
    <row r="1427" spans="1:5">
      <c r="A1427" s="164"/>
      <c r="B1427" s="165"/>
      <c r="C1427" s="166"/>
      <c r="D1427" s="167"/>
      <c r="E1427" s="165"/>
    </row>
    <row r="1428" spans="1:5">
      <c r="A1428" s="164"/>
      <c r="B1428" s="165"/>
      <c r="C1428" s="166"/>
      <c r="D1428" s="167"/>
      <c r="E1428" s="165"/>
    </row>
    <row r="1429" spans="1:5">
      <c r="A1429" s="164"/>
      <c r="B1429" s="165"/>
      <c r="C1429" s="166"/>
      <c r="D1429" s="167"/>
      <c r="E1429" s="165"/>
    </row>
    <row r="1430" spans="1:5">
      <c r="A1430" s="164"/>
      <c r="B1430" s="165"/>
      <c r="C1430" s="166"/>
      <c r="D1430" s="167"/>
      <c r="E1430" s="165"/>
    </row>
    <row r="1431" spans="1:5">
      <c r="A1431" s="164"/>
      <c r="B1431" s="165"/>
      <c r="C1431" s="166"/>
      <c r="D1431" s="167"/>
      <c r="E1431" s="165"/>
    </row>
    <row r="1432" spans="1:5">
      <c r="A1432" s="164"/>
      <c r="B1432" s="165"/>
      <c r="C1432" s="166"/>
      <c r="D1432" s="167"/>
      <c r="E1432" s="165"/>
    </row>
    <row r="1433" spans="1:5">
      <c r="A1433" s="164"/>
      <c r="B1433" s="165"/>
      <c r="C1433" s="166"/>
      <c r="D1433" s="167"/>
      <c r="E1433" s="165"/>
    </row>
    <row r="1434" spans="1:5">
      <c r="A1434" s="164"/>
      <c r="B1434" s="165"/>
      <c r="C1434" s="166"/>
      <c r="D1434" s="167"/>
      <c r="E1434" s="165"/>
    </row>
    <row r="1435" spans="1:5">
      <c r="A1435" s="164"/>
      <c r="B1435" s="165"/>
      <c r="C1435" s="166"/>
      <c r="D1435" s="167"/>
      <c r="E1435" s="165"/>
    </row>
    <row r="1436" spans="1:5">
      <c r="A1436" s="164"/>
      <c r="B1436" s="165"/>
      <c r="C1436" s="166"/>
      <c r="D1436" s="167"/>
      <c r="E1436" s="165"/>
    </row>
    <row r="1437" spans="1:5">
      <c r="A1437" s="164"/>
      <c r="B1437" s="165"/>
      <c r="C1437" s="166"/>
      <c r="D1437" s="167"/>
      <c r="E1437" s="165"/>
    </row>
    <row r="1438" spans="1:5">
      <c r="A1438" s="164"/>
      <c r="B1438" s="165"/>
      <c r="C1438" s="166"/>
      <c r="D1438" s="167"/>
      <c r="E1438" s="165"/>
    </row>
    <row r="1439" spans="1:5">
      <c r="A1439" s="164"/>
      <c r="B1439" s="165"/>
      <c r="C1439" s="166"/>
      <c r="D1439" s="167"/>
      <c r="E1439" s="165"/>
    </row>
    <row r="1440" spans="1:5">
      <c r="A1440" s="164"/>
      <c r="B1440" s="165"/>
      <c r="C1440" s="166"/>
      <c r="D1440" s="167"/>
      <c r="E1440" s="165"/>
    </row>
    <row r="1441" spans="1:5">
      <c r="A1441" s="164"/>
      <c r="B1441" s="165"/>
      <c r="C1441" s="166"/>
      <c r="D1441" s="167"/>
      <c r="E1441" s="165"/>
    </row>
    <row r="1442" spans="1:5">
      <c r="A1442" s="164"/>
      <c r="B1442" s="165"/>
      <c r="C1442" s="166"/>
      <c r="D1442" s="167"/>
      <c r="E1442" s="165"/>
    </row>
    <row r="1443" spans="1:5">
      <c r="A1443" s="164"/>
      <c r="B1443" s="165"/>
      <c r="C1443" s="166"/>
      <c r="D1443" s="167"/>
      <c r="E1443" s="165"/>
    </row>
    <row r="1444" spans="1:5">
      <c r="A1444" s="164"/>
      <c r="B1444" s="165"/>
      <c r="C1444" s="166"/>
      <c r="D1444" s="167"/>
      <c r="E1444" s="165"/>
    </row>
    <row r="1445" spans="1:5">
      <c r="A1445" s="164"/>
      <c r="B1445" s="165"/>
      <c r="C1445" s="166"/>
      <c r="D1445" s="167"/>
      <c r="E1445" s="165"/>
    </row>
    <row r="1446" spans="1:5">
      <c r="A1446" s="164"/>
      <c r="B1446" s="165"/>
      <c r="C1446" s="166"/>
      <c r="D1446" s="167"/>
      <c r="E1446" s="165"/>
    </row>
    <row r="1447" spans="1:5">
      <c r="A1447" s="164"/>
      <c r="B1447" s="165"/>
      <c r="C1447" s="166"/>
      <c r="D1447" s="167"/>
      <c r="E1447" s="165"/>
    </row>
    <row r="1448" spans="1:5">
      <c r="A1448" s="164"/>
      <c r="B1448" s="165"/>
      <c r="C1448" s="166"/>
      <c r="D1448" s="167"/>
      <c r="E1448" s="165"/>
    </row>
    <row r="1449" spans="1:5">
      <c r="A1449" s="164"/>
      <c r="B1449" s="165"/>
      <c r="C1449" s="166"/>
      <c r="D1449" s="167"/>
      <c r="E1449" s="165"/>
    </row>
    <row r="1450" spans="1:5">
      <c r="A1450" s="164"/>
      <c r="B1450" s="165"/>
      <c r="C1450" s="166"/>
      <c r="D1450" s="167"/>
      <c r="E1450" s="165"/>
    </row>
    <row r="1451" spans="1:5">
      <c r="A1451" s="164"/>
      <c r="B1451" s="165"/>
      <c r="C1451" s="166"/>
      <c r="D1451" s="167"/>
      <c r="E1451" s="165"/>
    </row>
    <row r="1452" spans="1:5">
      <c r="A1452" s="164"/>
      <c r="B1452" s="165"/>
      <c r="C1452" s="166"/>
      <c r="D1452" s="167"/>
      <c r="E1452" s="165"/>
    </row>
    <row r="1453" spans="1:5">
      <c r="A1453" s="164"/>
      <c r="B1453" s="165"/>
      <c r="C1453" s="166"/>
      <c r="D1453" s="167"/>
      <c r="E1453" s="165"/>
    </row>
    <row r="1454" spans="1:5">
      <c r="A1454" s="164"/>
      <c r="B1454" s="165"/>
      <c r="C1454" s="166"/>
      <c r="D1454" s="167"/>
      <c r="E1454" s="165"/>
    </row>
    <row r="1455" spans="1:5">
      <c r="A1455" s="164"/>
      <c r="B1455" s="165"/>
      <c r="C1455" s="166"/>
      <c r="D1455" s="167"/>
      <c r="E1455" s="165"/>
    </row>
    <row r="1456" spans="1:5">
      <c r="A1456" s="164"/>
      <c r="B1456" s="165"/>
      <c r="C1456" s="166"/>
      <c r="D1456" s="167"/>
      <c r="E1456" s="165"/>
    </row>
    <row r="1457" spans="1:5">
      <c r="A1457" s="164"/>
      <c r="B1457" s="165"/>
      <c r="C1457" s="166"/>
      <c r="D1457" s="167"/>
      <c r="E1457" s="165"/>
    </row>
    <row r="1458" spans="1:5">
      <c r="A1458" s="164"/>
      <c r="B1458" s="165"/>
      <c r="C1458" s="166"/>
      <c r="D1458" s="167"/>
      <c r="E1458" s="165"/>
    </row>
    <row r="1459" spans="1:5">
      <c r="A1459" s="164"/>
      <c r="B1459" s="165"/>
      <c r="C1459" s="166"/>
      <c r="D1459" s="167"/>
      <c r="E1459" s="165"/>
    </row>
    <row r="1460" spans="1:5">
      <c r="A1460" s="164"/>
      <c r="B1460" s="165"/>
      <c r="C1460" s="166"/>
      <c r="D1460" s="167"/>
      <c r="E1460" s="165"/>
    </row>
    <row r="1461" spans="1:5">
      <c r="A1461" s="164"/>
      <c r="B1461" s="165"/>
      <c r="C1461" s="166"/>
      <c r="D1461" s="167"/>
      <c r="E1461" s="165"/>
    </row>
    <row r="1462" spans="1:5">
      <c r="A1462" s="164"/>
      <c r="B1462" s="165"/>
      <c r="C1462" s="166"/>
      <c r="D1462" s="167"/>
      <c r="E1462" s="165"/>
    </row>
    <row r="1463" spans="1:5">
      <c r="A1463" s="164"/>
      <c r="B1463" s="165"/>
      <c r="C1463" s="166"/>
      <c r="D1463" s="167"/>
      <c r="E1463" s="165"/>
    </row>
    <row r="1464" spans="1:5">
      <c r="A1464" s="164"/>
      <c r="B1464" s="165"/>
      <c r="C1464" s="166"/>
      <c r="D1464" s="167"/>
      <c r="E1464" s="165"/>
    </row>
    <row r="1465" spans="1:5">
      <c r="A1465" s="164"/>
      <c r="B1465" s="165"/>
      <c r="C1465" s="166"/>
      <c r="D1465" s="167"/>
      <c r="E1465" s="165"/>
    </row>
    <row r="1466" spans="1:5">
      <c r="A1466" s="164"/>
      <c r="B1466" s="165"/>
      <c r="C1466" s="166"/>
      <c r="D1466" s="167"/>
      <c r="E1466" s="165"/>
    </row>
    <row r="1467" spans="1:5">
      <c r="A1467" s="164"/>
      <c r="B1467" s="165"/>
      <c r="C1467" s="166"/>
      <c r="D1467" s="167"/>
      <c r="E1467" s="165"/>
    </row>
    <row r="1468" spans="1:5">
      <c r="A1468" s="164"/>
      <c r="B1468" s="165"/>
      <c r="C1468" s="166"/>
      <c r="D1468" s="167"/>
      <c r="E1468" s="165"/>
    </row>
    <row r="1469" spans="1:5">
      <c r="A1469" s="164"/>
      <c r="B1469" s="165"/>
      <c r="C1469" s="166"/>
      <c r="D1469" s="167"/>
      <c r="E1469" s="165"/>
    </row>
    <row r="1470" spans="1:5">
      <c r="A1470" s="164"/>
      <c r="B1470" s="165"/>
      <c r="C1470" s="166"/>
      <c r="D1470" s="167"/>
      <c r="E1470" s="165"/>
    </row>
    <row r="1471" spans="1:5">
      <c r="A1471" s="164"/>
      <c r="B1471" s="165"/>
      <c r="C1471" s="166"/>
      <c r="D1471" s="167"/>
      <c r="E1471" s="165"/>
    </row>
    <row r="1472" spans="1:5">
      <c r="A1472" s="164"/>
      <c r="B1472" s="165"/>
      <c r="C1472" s="166"/>
      <c r="D1472" s="167"/>
      <c r="E1472" s="165"/>
    </row>
    <row r="1473" spans="1:5">
      <c r="A1473" s="164"/>
      <c r="B1473" s="165"/>
      <c r="C1473" s="166"/>
      <c r="D1473" s="167"/>
      <c r="E1473" s="165"/>
    </row>
    <row r="1474" spans="1:5">
      <c r="A1474" s="164"/>
      <c r="B1474" s="165"/>
      <c r="C1474" s="166"/>
      <c r="D1474" s="167"/>
      <c r="E1474" s="165"/>
    </row>
    <row r="1475" spans="1:5">
      <c r="A1475" s="164"/>
      <c r="B1475" s="165"/>
      <c r="C1475" s="166"/>
      <c r="D1475" s="167"/>
      <c r="E1475" s="165"/>
    </row>
    <row r="1476" spans="1:5">
      <c r="A1476" s="164"/>
      <c r="B1476" s="165"/>
      <c r="C1476" s="166"/>
      <c r="D1476" s="167"/>
      <c r="E1476" s="165"/>
    </row>
    <row r="1477" spans="1:5">
      <c r="A1477" s="164"/>
      <c r="B1477" s="165"/>
      <c r="C1477" s="166"/>
      <c r="D1477" s="167"/>
      <c r="E1477" s="165"/>
    </row>
    <row r="1478" spans="1:5">
      <c r="A1478" s="164"/>
      <c r="B1478" s="165"/>
      <c r="C1478" s="166"/>
      <c r="D1478" s="167"/>
      <c r="E1478" s="165"/>
    </row>
    <row r="1479" spans="1:5">
      <c r="A1479" s="164"/>
      <c r="B1479" s="165"/>
      <c r="C1479" s="166"/>
      <c r="D1479" s="167"/>
      <c r="E1479" s="165"/>
    </row>
    <row r="1480" spans="1:5">
      <c r="A1480" s="164"/>
      <c r="B1480" s="165"/>
      <c r="C1480" s="166"/>
      <c r="D1480" s="167"/>
      <c r="E1480" s="165"/>
    </row>
    <row r="1481" spans="1:5">
      <c r="A1481" s="164"/>
      <c r="B1481" s="165"/>
      <c r="C1481" s="166"/>
      <c r="D1481" s="167"/>
      <c r="E1481" s="165"/>
    </row>
    <row r="1482" spans="1:5">
      <c r="A1482" s="164"/>
      <c r="B1482" s="165"/>
      <c r="C1482" s="166"/>
      <c r="D1482" s="167"/>
      <c r="E1482" s="165"/>
    </row>
    <row r="1483" spans="1:5">
      <c r="A1483" s="164"/>
      <c r="B1483" s="165"/>
      <c r="C1483" s="166"/>
      <c r="D1483" s="167"/>
      <c r="E1483" s="165"/>
    </row>
    <row r="1484" spans="1:5">
      <c r="A1484" s="164"/>
      <c r="B1484" s="165"/>
      <c r="C1484" s="166"/>
      <c r="D1484" s="167"/>
      <c r="E1484" s="165"/>
    </row>
    <row r="1485" spans="1:5">
      <c r="A1485" s="164"/>
      <c r="B1485" s="165"/>
      <c r="C1485" s="166"/>
      <c r="D1485" s="167"/>
      <c r="E1485" s="165"/>
    </row>
    <row r="1486" spans="1:5">
      <c r="A1486" s="164"/>
      <c r="B1486" s="165"/>
      <c r="C1486" s="166"/>
      <c r="D1486" s="167"/>
      <c r="E1486" s="165"/>
    </row>
    <row r="1487" spans="1:5">
      <c r="A1487" s="164"/>
      <c r="B1487" s="165"/>
      <c r="C1487" s="166"/>
      <c r="D1487" s="167"/>
      <c r="E1487" s="165"/>
    </row>
    <row r="1488" spans="1:5">
      <c r="A1488" s="164"/>
      <c r="B1488" s="165"/>
      <c r="C1488" s="166"/>
      <c r="D1488" s="167"/>
      <c r="E1488" s="165"/>
    </row>
    <row r="1489" spans="1:5">
      <c r="A1489" s="164"/>
      <c r="B1489" s="165"/>
      <c r="C1489" s="166"/>
      <c r="D1489" s="167"/>
      <c r="E1489" s="165"/>
    </row>
    <row r="1490" spans="1:5">
      <c r="A1490" s="164"/>
      <c r="B1490" s="165"/>
      <c r="C1490" s="166"/>
      <c r="D1490" s="167"/>
      <c r="E1490" s="165"/>
    </row>
    <row r="1491" spans="1:5">
      <c r="A1491" s="164"/>
      <c r="B1491" s="165"/>
      <c r="C1491" s="166"/>
      <c r="D1491" s="167"/>
      <c r="E1491" s="165"/>
    </row>
    <row r="1492" spans="1:5">
      <c r="A1492" s="164"/>
      <c r="B1492" s="165"/>
      <c r="C1492" s="166"/>
      <c r="D1492" s="167"/>
      <c r="E1492" s="165"/>
    </row>
    <row r="1493" spans="1:5">
      <c r="A1493" s="164"/>
      <c r="B1493" s="165"/>
      <c r="C1493" s="166"/>
      <c r="D1493" s="167"/>
      <c r="E1493" s="165"/>
    </row>
    <row r="1494" spans="1:5">
      <c r="A1494" s="164"/>
      <c r="B1494" s="165"/>
      <c r="C1494" s="166"/>
      <c r="D1494" s="167"/>
      <c r="E1494" s="165"/>
    </row>
    <row r="1495" spans="1:5">
      <c r="A1495" s="164"/>
      <c r="B1495" s="165"/>
      <c r="C1495" s="166"/>
      <c r="D1495" s="167"/>
      <c r="E1495" s="165"/>
    </row>
    <row r="1496" spans="1:5">
      <c r="A1496" s="164"/>
      <c r="B1496" s="165"/>
      <c r="C1496" s="166"/>
      <c r="D1496" s="167"/>
      <c r="E1496" s="165"/>
    </row>
    <row r="1497" spans="1:5">
      <c r="A1497" s="164"/>
      <c r="B1497" s="165"/>
      <c r="C1497" s="166"/>
      <c r="D1497" s="167"/>
      <c r="E1497" s="165"/>
    </row>
    <row r="1498" spans="1:5">
      <c r="A1498" s="164"/>
      <c r="B1498" s="165"/>
      <c r="C1498" s="166"/>
      <c r="D1498" s="167"/>
      <c r="E1498" s="165"/>
    </row>
    <row r="1499" spans="1:5">
      <c r="A1499" s="164"/>
      <c r="B1499" s="165"/>
      <c r="C1499" s="166"/>
      <c r="D1499" s="167"/>
      <c r="E1499" s="165"/>
    </row>
    <row r="1500" spans="1:5">
      <c r="A1500" s="164"/>
      <c r="B1500" s="165"/>
      <c r="C1500" s="166"/>
      <c r="D1500" s="167"/>
      <c r="E1500" s="165"/>
    </row>
    <row r="1501" spans="1:5">
      <c r="A1501" s="164"/>
      <c r="B1501" s="165"/>
      <c r="C1501" s="166"/>
      <c r="D1501" s="167"/>
      <c r="E1501" s="165"/>
    </row>
    <row r="1502" spans="1:5">
      <c r="A1502" s="164"/>
      <c r="B1502" s="165"/>
      <c r="C1502" s="166"/>
      <c r="D1502" s="167"/>
      <c r="E1502" s="165"/>
    </row>
    <row r="1503" spans="1:5">
      <c r="A1503" s="164"/>
      <c r="B1503" s="165"/>
      <c r="C1503" s="166"/>
      <c r="D1503" s="167"/>
      <c r="E1503" s="165"/>
    </row>
    <row r="1504" spans="1:5">
      <c r="A1504" s="164"/>
      <c r="B1504" s="165"/>
      <c r="C1504" s="166"/>
      <c r="D1504" s="167"/>
      <c r="E1504" s="165"/>
    </row>
    <row r="1505" spans="1:5">
      <c r="A1505" s="164"/>
      <c r="B1505" s="165"/>
      <c r="C1505" s="166"/>
      <c r="D1505" s="167"/>
      <c r="E1505" s="165"/>
    </row>
    <row r="1506" spans="1:5">
      <c r="A1506" s="164"/>
      <c r="B1506" s="165"/>
      <c r="C1506" s="166"/>
      <c r="D1506" s="167"/>
      <c r="E1506" s="165"/>
    </row>
    <row r="1507" spans="1:5">
      <c r="A1507" s="164"/>
      <c r="B1507" s="165"/>
      <c r="C1507" s="166"/>
      <c r="D1507" s="167"/>
      <c r="E1507" s="165"/>
    </row>
    <row r="1508" spans="1:5">
      <c r="A1508" s="164"/>
      <c r="B1508" s="165"/>
      <c r="C1508" s="166"/>
      <c r="D1508" s="167"/>
      <c r="E1508" s="165"/>
    </row>
    <row r="1509" spans="1:5">
      <c r="A1509" s="164"/>
      <c r="B1509" s="165"/>
      <c r="C1509" s="166"/>
      <c r="D1509" s="167"/>
      <c r="E1509" s="165"/>
    </row>
    <row r="1510" spans="1:5">
      <c r="A1510" s="164"/>
      <c r="B1510" s="165"/>
      <c r="C1510" s="166"/>
      <c r="D1510" s="167"/>
      <c r="E1510" s="165"/>
    </row>
    <row r="1511" spans="1:5">
      <c r="A1511" s="164"/>
      <c r="B1511" s="165"/>
      <c r="C1511" s="166"/>
      <c r="D1511" s="167"/>
      <c r="E1511" s="165"/>
    </row>
    <row r="1512" spans="1:5">
      <c r="A1512" s="164"/>
      <c r="B1512" s="165"/>
      <c r="C1512" s="166"/>
      <c r="D1512" s="167"/>
      <c r="E1512" s="165"/>
    </row>
    <row r="1513" spans="1:5">
      <c r="A1513" s="164"/>
      <c r="B1513" s="165"/>
      <c r="C1513" s="166"/>
      <c r="D1513" s="167"/>
      <c r="E1513" s="165"/>
    </row>
    <row r="1514" spans="1:5">
      <c r="A1514" s="164"/>
      <c r="B1514" s="165"/>
      <c r="C1514" s="166"/>
      <c r="D1514" s="167"/>
      <c r="E1514" s="165"/>
    </row>
    <row r="1515" spans="1:5">
      <c r="A1515" s="164"/>
      <c r="B1515" s="165"/>
      <c r="C1515" s="166"/>
      <c r="D1515" s="167"/>
      <c r="E1515" s="165"/>
    </row>
    <row r="1516" spans="1:5">
      <c r="A1516" s="164"/>
      <c r="B1516" s="165"/>
      <c r="C1516" s="166"/>
      <c r="D1516" s="167"/>
      <c r="E1516" s="165"/>
    </row>
    <row r="1517" spans="1:5">
      <c r="A1517" s="164"/>
      <c r="B1517" s="165"/>
      <c r="C1517" s="166"/>
      <c r="D1517" s="167"/>
      <c r="E1517" s="165"/>
    </row>
    <row r="1518" spans="1:5">
      <c r="A1518" s="164"/>
      <c r="B1518" s="165"/>
      <c r="C1518" s="166"/>
      <c r="D1518" s="167"/>
      <c r="E1518" s="165"/>
    </row>
    <row r="1519" spans="1:5">
      <c r="A1519" s="164"/>
      <c r="B1519" s="165"/>
      <c r="C1519" s="166"/>
      <c r="D1519" s="167"/>
      <c r="E1519" s="165"/>
    </row>
    <row r="1520" spans="1:5">
      <c r="A1520" s="164"/>
      <c r="B1520" s="165"/>
      <c r="C1520" s="166"/>
      <c r="D1520" s="167"/>
      <c r="E1520" s="165"/>
    </row>
    <row r="1521" spans="1:5">
      <c r="A1521" s="164"/>
      <c r="B1521" s="165"/>
      <c r="C1521" s="166"/>
      <c r="D1521" s="167"/>
      <c r="E1521" s="165"/>
    </row>
    <row r="1522" spans="1:5">
      <c r="A1522" s="164"/>
      <c r="B1522" s="165"/>
      <c r="C1522" s="166"/>
      <c r="D1522" s="167"/>
      <c r="E1522" s="165"/>
    </row>
    <row r="1523" spans="1:5">
      <c r="A1523" s="164"/>
      <c r="B1523" s="165"/>
      <c r="C1523" s="166"/>
      <c r="D1523" s="167"/>
      <c r="E1523" s="165"/>
    </row>
    <row r="1524" spans="1:5">
      <c r="A1524" s="164"/>
      <c r="B1524" s="165"/>
      <c r="C1524" s="166"/>
      <c r="D1524" s="167"/>
      <c r="E1524" s="165"/>
    </row>
    <row r="1525" spans="1:5">
      <c r="A1525" s="164"/>
      <c r="B1525" s="165"/>
      <c r="C1525" s="166"/>
      <c r="D1525" s="167"/>
      <c r="E1525" s="165"/>
    </row>
    <row r="1526" spans="1:5">
      <c r="A1526" s="164"/>
      <c r="B1526" s="165"/>
      <c r="C1526" s="166"/>
      <c r="D1526" s="167"/>
      <c r="E1526" s="165"/>
    </row>
    <row r="1527" spans="1:5">
      <c r="A1527" s="164"/>
      <c r="B1527" s="165"/>
      <c r="C1527" s="166"/>
      <c r="D1527" s="167"/>
      <c r="E1527" s="165"/>
    </row>
    <row r="1528" spans="1:5">
      <c r="A1528" s="164"/>
      <c r="B1528" s="165"/>
      <c r="C1528" s="166"/>
      <c r="D1528" s="167"/>
      <c r="E1528" s="165"/>
    </row>
    <row r="1529" spans="1:5">
      <c r="A1529" s="164"/>
      <c r="B1529" s="165"/>
      <c r="C1529" s="166"/>
      <c r="D1529" s="167"/>
      <c r="E1529" s="165"/>
    </row>
    <row r="1530" spans="1:5">
      <c r="A1530" s="164"/>
      <c r="B1530" s="165"/>
      <c r="C1530" s="166"/>
      <c r="D1530" s="167"/>
      <c r="E1530" s="165"/>
    </row>
    <row r="1531" spans="1:5">
      <c r="A1531" s="164"/>
      <c r="B1531" s="165"/>
      <c r="C1531" s="166"/>
      <c r="D1531" s="167"/>
      <c r="E1531" s="165"/>
    </row>
    <row r="1532" spans="1:5">
      <c r="A1532" s="164"/>
      <c r="B1532" s="165"/>
      <c r="C1532" s="166"/>
      <c r="D1532" s="167"/>
      <c r="E1532" s="165"/>
    </row>
    <row r="1533" spans="1:5">
      <c r="A1533" s="164"/>
      <c r="B1533" s="165"/>
      <c r="C1533" s="166"/>
      <c r="D1533" s="167"/>
      <c r="E1533" s="165"/>
    </row>
    <row r="1534" spans="1:5">
      <c r="A1534" s="164"/>
      <c r="B1534" s="165"/>
      <c r="C1534" s="166"/>
      <c r="D1534" s="167"/>
      <c r="E1534" s="165"/>
    </row>
    <row r="1535" spans="1:5">
      <c r="A1535" s="164"/>
      <c r="B1535" s="165"/>
      <c r="C1535" s="166"/>
      <c r="D1535" s="167"/>
      <c r="E1535" s="165"/>
    </row>
    <row r="1536" spans="1:5">
      <c r="A1536" s="164"/>
      <c r="B1536" s="165"/>
      <c r="C1536" s="166"/>
      <c r="D1536" s="167"/>
      <c r="E1536" s="165"/>
    </row>
    <row r="1537" spans="1:5">
      <c r="A1537" s="164"/>
      <c r="B1537" s="165"/>
      <c r="C1537" s="166"/>
      <c r="D1537" s="167"/>
      <c r="E1537" s="165"/>
    </row>
    <row r="1538" spans="1:5">
      <c r="A1538" s="164"/>
      <c r="B1538" s="165"/>
      <c r="C1538" s="166"/>
      <c r="D1538" s="167"/>
      <c r="E1538" s="165"/>
    </row>
    <row r="1539" spans="1:5">
      <c r="A1539" s="164"/>
      <c r="B1539" s="165"/>
      <c r="C1539" s="166"/>
      <c r="D1539" s="167"/>
      <c r="E1539" s="165"/>
    </row>
    <row r="1540" spans="1:5">
      <c r="A1540" s="164"/>
      <c r="B1540" s="165"/>
      <c r="C1540" s="166"/>
      <c r="D1540" s="167"/>
      <c r="E1540" s="165"/>
    </row>
    <row r="1541" spans="1:5">
      <c r="A1541" s="164"/>
      <c r="B1541" s="165"/>
      <c r="C1541" s="166"/>
      <c r="D1541" s="167"/>
      <c r="E1541" s="165"/>
    </row>
    <row r="1542" spans="1:5">
      <c r="A1542" s="164"/>
      <c r="B1542" s="165"/>
      <c r="C1542" s="166"/>
      <c r="D1542" s="167"/>
      <c r="E1542" s="165"/>
    </row>
    <row r="1543" spans="1:5">
      <c r="A1543" s="164"/>
      <c r="B1543" s="165"/>
      <c r="C1543" s="166"/>
      <c r="D1543" s="167"/>
      <c r="E1543" s="165"/>
    </row>
    <row r="1544" spans="1:5">
      <c r="A1544" s="164"/>
      <c r="B1544" s="165"/>
      <c r="C1544" s="166"/>
      <c r="D1544" s="167"/>
      <c r="E1544" s="165"/>
    </row>
    <row r="1545" spans="1:5">
      <c r="A1545" s="164"/>
      <c r="B1545" s="165"/>
      <c r="C1545" s="166"/>
      <c r="D1545" s="167"/>
      <c r="E1545" s="165"/>
    </row>
    <row r="1546" spans="1:5">
      <c r="A1546" s="164"/>
      <c r="B1546" s="165"/>
      <c r="C1546" s="166"/>
      <c r="D1546" s="167"/>
      <c r="E1546" s="165"/>
    </row>
    <row r="1547" spans="1:5">
      <c r="A1547" s="164"/>
      <c r="B1547" s="165"/>
      <c r="C1547" s="166"/>
      <c r="D1547" s="167"/>
      <c r="E1547" s="165"/>
    </row>
    <row r="1548" spans="1:5">
      <c r="A1548" s="164"/>
      <c r="B1548" s="165"/>
      <c r="C1548" s="166"/>
      <c r="D1548" s="167"/>
      <c r="E1548" s="165"/>
    </row>
    <row r="1549" spans="1:5">
      <c r="A1549" s="164"/>
      <c r="B1549" s="165"/>
      <c r="C1549" s="166"/>
      <c r="D1549" s="167"/>
      <c r="E1549" s="165"/>
    </row>
    <row r="1550" spans="1:5">
      <c r="A1550" s="164"/>
      <c r="B1550" s="165"/>
      <c r="C1550" s="166"/>
      <c r="D1550" s="167"/>
      <c r="E1550" s="165"/>
    </row>
    <row r="1551" spans="1:5">
      <c r="A1551" s="164"/>
      <c r="B1551" s="165"/>
      <c r="C1551" s="166"/>
      <c r="D1551" s="167"/>
      <c r="E1551" s="165"/>
    </row>
    <row r="1552" spans="1:5">
      <c r="A1552" s="164"/>
      <c r="B1552" s="165"/>
      <c r="C1552" s="166"/>
      <c r="D1552" s="167"/>
      <c r="E1552" s="165"/>
    </row>
    <row r="1553" spans="1:5">
      <c r="A1553" s="164"/>
      <c r="B1553" s="165"/>
      <c r="C1553" s="166"/>
      <c r="D1553" s="167"/>
      <c r="E1553" s="165"/>
    </row>
    <row r="1554" spans="1:5">
      <c r="A1554" s="164"/>
      <c r="B1554" s="165"/>
      <c r="C1554" s="166"/>
      <c r="D1554" s="167"/>
      <c r="E1554" s="165"/>
    </row>
    <row r="1555" spans="1:5">
      <c r="A1555" s="164"/>
      <c r="B1555" s="165"/>
      <c r="C1555" s="166"/>
      <c r="D1555" s="167"/>
      <c r="E1555" s="165"/>
    </row>
    <row r="1556" spans="1:5">
      <c r="A1556" s="164"/>
      <c r="B1556" s="165"/>
      <c r="C1556" s="166"/>
      <c r="D1556" s="167"/>
      <c r="E1556" s="165"/>
    </row>
    <row r="1557" spans="1:5">
      <c r="A1557" s="164"/>
      <c r="B1557" s="165"/>
      <c r="C1557" s="166"/>
      <c r="D1557" s="167"/>
      <c r="E1557" s="165"/>
    </row>
    <row r="1558" spans="1:5">
      <c r="A1558" s="164"/>
      <c r="B1558" s="165"/>
      <c r="C1558" s="166"/>
      <c r="D1558" s="167"/>
      <c r="E1558" s="165"/>
    </row>
    <row r="1559" spans="1:5">
      <c r="A1559" s="164"/>
      <c r="B1559" s="165"/>
      <c r="C1559" s="166"/>
      <c r="D1559" s="167"/>
      <c r="E1559" s="165"/>
    </row>
    <row r="1560" spans="1:5">
      <c r="A1560" s="164"/>
      <c r="B1560" s="165"/>
      <c r="C1560" s="166"/>
      <c r="D1560" s="167"/>
      <c r="E1560" s="165"/>
    </row>
    <row r="1561" spans="1:5">
      <c r="A1561" s="164"/>
      <c r="B1561" s="165"/>
      <c r="C1561" s="166"/>
      <c r="D1561" s="167"/>
      <c r="E1561" s="165"/>
    </row>
    <row r="1562" spans="1:5">
      <c r="A1562" s="164"/>
      <c r="B1562" s="165"/>
      <c r="C1562" s="166"/>
      <c r="D1562" s="167"/>
      <c r="E1562" s="165"/>
    </row>
    <row r="1563" spans="1:5">
      <c r="A1563" s="164"/>
      <c r="B1563" s="165"/>
      <c r="C1563" s="166"/>
      <c r="D1563" s="167"/>
      <c r="E1563" s="165"/>
    </row>
    <row r="1564" spans="1:5">
      <c r="A1564" s="164"/>
      <c r="B1564" s="165"/>
      <c r="C1564" s="166"/>
      <c r="D1564" s="167"/>
      <c r="E1564" s="165"/>
    </row>
    <row r="1565" spans="1:5">
      <c r="A1565" s="164"/>
      <c r="B1565" s="165"/>
      <c r="C1565" s="166"/>
      <c r="D1565" s="167"/>
      <c r="E1565" s="165"/>
    </row>
    <row r="1566" spans="1:5">
      <c r="A1566" s="164"/>
      <c r="B1566" s="165"/>
      <c r="C1566" s="166"/>
      <c r="D1566" s="167"/>
      <c r="E1566" s="165"/>
    </row>
    <row r="1567" spans="1:5">
      <c r="A1567" s="164"/>
      <c r="B1567" s="165"/>
      <c r="C1567" s="166"/>
      <c r="D1567" s="167"/>
      <c r="E1567" s="165"/>
    </row>
    <row r="1568" spans="1:5">
      <c r="A1568" s="164"/>
      <c r="B1568" s="165"/>
      <c r="C1568" s="166"/>
      <c r="D1568" s="167"/>
      <c r="E1568" s="165"/>
    </row>
    <row r="1569" spans="1:5">
      <c r="A1569" s="164"/>
      <c r="B1569" s="165"/>
      <c r="C1569" s="166"/>
      <c r="D1569" s="167"/>
      <c r="E1569" s="165"/>
    </row>
    <row r="1570" spans="1:5">
      <c r="A1570" s="164"/>
      <c r="B1570" s="165"/>
      <c r="C1570" s="166"/>
      <c r="D1570" s="167"/>
      <c r="E1570" s="165"/>
    </row>
    <row r="1571" spans="1:5">
      <c r="A1571" s="164"/>
      <c r="B1571" s="165"/>
      <c r="C1571" s="166"/>
      <c r="D1571" s="167"/>
      <c r="E1571" s="165"/>
    </row>
    <row r="1572" spans="1:5">
      <c r="A1572" s="164"/>
      <c r="B1572" s="165"/>
      <c r="C1572" s="166"/>
      <c r="D1572" s="167"/>
      <c r="E1572" s="165"/>
    </row>
    <row r="1573" spans="1:5">
      <c r="A1573" s="164"/>
      <c r="B1573" s="165"/>
      <c r="C1573" s="166"/>
      <c r="D1573" s="167"/>
      <c r="E1573" s="165"/>
    </row>
    <row r="1574" spans="1:5">
      <c r="A1574" s="164"/>
      <c r="B1574" s="165"/>
      <c r="C1574" s="166"/>
      <c r="D1574" s="167"/>
      <c r="E1574" s="165"/>
    </row>
    <row r="1575" spans="1:5">
      <c r="A1575" s="164"/>
      <c r="B1575" s="165"/>
      <c r="C1575" s="166"/>
      <c r="D1575" s="167"/>
      <c r="E1575" s="165"/>
    </row>
    <row r="1576" spans="1:5">
      <c r="A1576" s="164"/>
      <c r="B1576" s="165"/>
      <c r="C1576" s="166"/>
      <c r="D1576" s="167"/>
      <c r="E1576" s="165"/>
    </row>
    <row r="1577" spans="1:5">
      <c r="A1577" s="164"/>
      <c r="B1577" s="165"/>
      <c r="C1577" s="166"/>
      <c r="D1577" s="167"/>
      <c r="E1577" s="165"/>
    </row>
    <row r="1578" spans="1:5">
      <c r="A1578" s="164"/>
      <c r="B1578" s="165"/>
      <c r="C1578" s="166"/>
      <c r="D1578" s="167"/>
      <c r="E1578" s="165"/>
    </row>
    <row r="1579" spans="1:5">
      <c r="A1579" s="164"/>
      <c r="B1579" s="165"/>
      <c r="C1579" s="166"/>
      <c r="D1579" s="167"/>
      <c r="E1579" s="165"/>
    </row>
    <row r="1580" spans="1:5">
      <c r="A1580" s="164"/>
      <c r="B1580" s="165"/>
      <c r="C1580" s="166"/>
      <c r="D1580" s="167"/>
      <c r="E1580" s="165"/>
    </row>
    <row r="1581" spans="1:5">
      <c r="A1581" s="164"/>
      <c r="B1581" s="165"/>
      <c r="C1581" s="166"/>
      <c r="D1581" s="167"/>
      <c r="E1581" s="165"/>
    </row>
    <row r="1582" spans="1:5">
      <c r="A1582" s="164"/>
      <c r="B1582" s="165"/>
      <c r="C1582" s="166"/>
      <c r="D1582" s="167"/>
      <c r="E1582" s="165"/>
    </row>
    <row r="1583" spans="1:5">
      <c r="A1583" s="164"/>
      <c r="B1583" s="165"/>
      <c r="C1583" s="166"/>
      <c r="D1583" s="167"/>
      <c r="E1583" s="165"/>
    </row>
    <row r="1584" spans="1:5">
      <c r="A1584" s="164"/>
      <c r="B1584" s="165"/>
      <c r="C1584" s="166"/>
      <c r="D1584" s="167"/>
      <c r="E1584" s="165"/>
    </row>
    <row r="1585" spans="1:5">
      <c r="A1585" s="164"/>
      <c r="B1585" s="165"/>
      <c r="C1585" s="166"/>
      <c r="D1585" s="167"/>
      <c r="E1585" s="165"/>
    </row>
    <row r="1586" spans="1:5">
      <c r="A1586" s="164"/>
      <c r="B1586" s="165"/>
      <c r="C1586" s="166"/>
      <c r="D1586" s="167"/>
      <c r="E1586" s="165"/>
    </row>
    <row r="1587" spans="1:5">
      <c r="A1587" s="164"/>
      <c r="B1587" s="165"/>
      <c r="C1587" s="166"/>
      <c r="D1587" s="167"/>
      <c r="E1587" s="165"/>
    </row>
    <row r="1588" spans="1:5">
      <c r="A1588" s="164"/>
      <c r="B1588" s="165"/>
      <c r="C1588" s="166"/>
      <c r="D1588" s="167"/>
      <c r="E1588" s="165"/>
    </row>
    <row r="1589" spans="1:5">
      <c r="A1589" s="164"/>
      <c r="B1589" s="165"/>
      <c r="C1589" s="166"/>
      <c r="D1589" s="167"/>
      <c r="E1589" s="165"/>
    </row>
    <row r="1590" spans="1:5">
      <c r="A1590" s="164"/>
      <c r="B1590" s="165"/>
      <c r="C1590" s="166"/>
      <c r="D1590" s="167"/>
      <c r="E1590" s="165"/>
    </row>
    <row r="1591" spans="1:5">
      <c r="A1591" s="164"/>
      <c r="B1591" s="165"/>
      <c r="C1591" s="166"/>
      <c r="D1591" s="167"/>
      <c r="E1591" s="165"/>
    </row>
    <row r="1592" spans="1:5">
      <c r="A1592" s="164"/>
      <c r="B1592" s="165"/>
      <c r="C1592" s="166"/>
      <c r="D1592" s="167"/>
      <c r="E1592" s="165"/>
    </row>
    <row r="1593" spans="1:5">
      <c r="A1593" s="164"/>
      <c r="B1593" s="165"/>
      <c r="C1593" s="166"/>
      <c r="D1593" s="167"/>
      <c r="E1593" s="165"/>
    </row>
    <row r="1594" spans="1:5">
      <c r="A1594" s="164"/>
      <c r="B1594" s="165"/>
      <c r="C1594" s="166"/>
      <c r="D1594" s="167"/>
      <c r="E1594" s="165"/>
    </row>
    <row r="1595" spans="1:5">
      <c r="A1595" s="164"/>
      <c r="B1595" s="165"/>
      <c r="C1595" s="166"/>
      <c r="D1595" s="167"/>
      <c r="E1595" s="165"/>
    </row>
    <row r="1596" spans="1:5">
      <c r="A1596" s="164"/>
      <c r="B1596" s="165"/>
      <c r="C1596" s="166"/>
      <c r="D1596" s="167"/>
      <c r="E1596" s="165"/>
    </row>
    <row r="1597" spans="1:5">
      <c r="A1597" s="164"/>
      <c r="B1597" s="165"/>
      <c r="C1597" s="166"/>
      <c r="D1597" s="167"/>
      <c r="E1597" s="165"/>
    </row>
    <row r="1598" spans="1:5">
      <c r="A1598" s="164"/>
      <c r="B1598" s="165"/>
      <c r="C1598" s="166"/>
      <c r="D1598" s="167"/>
      <c r="E1598" s="165"/>
    </row>
    <row r="1599" spans="1:5">
      <c r="A1599" s="164"/>
      <c r="B1599" s="165"/>
      <c r="C1599" s="166"/>
      <c r="D1599" s="167"/>
      <c r="E1599" s="165"/>
    </row>
    <row r="1600" spans="1:5">
      <c r="A1600" s="164"/>
      <c r="B1600" s="165"/>
      <c r="C1600" s="166"/>
      <c r="D1600" s="167"/>
      <c r="E1600" s="165"/>
    </row>
    <row r="1601" spans="1:5">
      <c r="A1601" s="164"/>
      <c r="B1601" s="165"/>
      <c r="C1601" s="166"/>
      <c r="D1601" s="167"/>
      <c r="E1601" s="165"/>
    </row>
    <row r="1602" spans="1:5">
      <c r="A1602" s="164"/>
      <c r="B1602" s="165"/>
      <c r="C1602" s="166"/>
      <c r="D1602" s="167"/>
      <c r="E1602" s="165"/>
    </row>
    <row r="1603" spans="1:5">
      <c r="A1603" s="164"/>
      <c r="B1603" s="165"/>
      <c r="C1603" s="166"/>
      <c r="D1603" s="167"/>
      <c r="E1603" s="165"/>
    </row>
    <row r="1604" spans="1:5">
      <c r="A1604" s="164"/>
      <c r="B1604" s="165"/>
      <c r="C1604" s="166"/>
      <c r="D1604" s="167"/>
      <c r="E1604" s="165"/>
    </row>
    <row r="1605" spans="1:5">
      <c r="A1605" s="164"/>
      <c r="B1605" s="165"/>
      <c r="C1605" s="166"/>
      <c r="D1605" s="167"/>
      <c r="E1605" s="165"/>
    </row>
    <row r="1606" spans="1:5">
      <c r="A1606" s="164"/>
      <c r="B1606" s="165"/>
      <c r="C1606" s="166"/>
      <c r="D1606" s="167"/>
      <c r="E1606" s="165"/>
    </row>
    <row r="1607" spans="1:5">
      <c r="A1607" s="164"/>
      <c r="B1607" s="165"/>
      <c r="C1607" s="166"/>
      <c r="D1607" s="167"/>
      <c r="E1607" s="165"/>
    </row>
    <row r="1608" spans="1:5">
      <c r="A1608" s="164"/>
      <c r="B1608" s="165"/>
      <c r="C1608" s="166"/>
      <c r="D1608" s="167"/>
      <c r="E1608" s="165"/>
    </row>
    <row r="1609" spans="1:5">
      <c r="A1609" s="164"/>
      <c r="B1609" s="165"/>
      <c r="C1609" s="166"/>
      <c r="D1609" s="167"/>
      <c r="E1609" s="165"/>
    </row>
    <row r="1610" spans="1:5">
      <c r="A1610" s="164"/>
      <c r="B1610" s="165"/>
      <c r="C1610" s="166"/>
      <c r="D1610" s="167"/>
      <c r="E1610" s="165"/>
    </row>
    <row r="1611" spans="1:5">
      <c r="A1611" s="164"/>
      <c r="B1611" s="165"/>
      <c r="C1611" s="166"/>
      <c r="D1611" s="167"/>
      <c r="E1611" s="165"/>
    </row>
    <row r="1612" spans="1:5">
      <c r="A1612" s="164"/>
      <c r="B1612" s="165"/>
      <c r="C1612" s="166"/>
      <c r="D1612" s="167"/>
      <c r="E1612" s="165"/>
    </row>
    <row r="1613" spans="1:5">
      <c r="A1613" s="164"/>
      <c r="B1613" s="165"/>
      <c r="C1613" s="166"/>
      <c r="D1613" s="167"/>
      <c r="E1613" s="165"/>
    </row>
    <row r="1614" spans="1:5">
      <c r="A1614" s="164"/>
      <c r="B1614" s="165"/>
      <c r="C1614" s="166"/>
      <c r="D1614" s="167"/>
      <c r="E1614" s="165"/>
    </row>
    <row r="1615" spans="1:5">
      <c r="A1615" s="164"/>
      <c r="B1615" s="165"/>
      <c r="C1615" s="166"/>
      <c r="D1615" s="167"/>
      <c r="E1615" s="165"/>
    </row>
    <row r="1616" spans="1:5">
      <c r="A1616" s="164"/>
      <c r="B1616" s="165"/>
      <c r="C1616" s="166"/>
      <c r="D1616" s="167"/>
      <c r="E1616" s="165"/>
    </row>
    <row r="1617" spans="1:5">
      <c r="A1617" s="164"/>
      <c r="B1617" s="165"/>
      <c r="C1617" s="166"/>
      <c r="D1617" s="167"/>
      <c r="E1617" s="165"/>
    </row>
    <row r="1618" spans="1:5">
      <c r="A1618" s="164"/>
      <c r="B1618" s="165"/>
      <c r="C1618" s="166"/>
      <c r="D1618" s="167"/>
      <c r="E1618" s="165"/>
    </row>
    <row r="1619" spans="1:5">
      <c r="A1619" s="164"/>
      <c r="B1619" s="165"/>
      <c r="C1619" s="166"/>
      <c r="D1619" s="167"/>
      <c r="E1619" s="165"/>
    </row>
    <row r="1620" spans="1:5">
      <c r="A1620" s="164"/>
      <c r="B1620" s="165"/>
      <c r="C1620" s="166"/>
      <c r="D1620" s="167"/>
      <c r="E1620" s="165"/>
    </row>
    <row r="1621" spans="1:5">
      <c r="A1621" s="164"/>
      <c r="B1621" s="165"/>
      <c r="C1621" s="166"/>
      <c r="D1621" s="167"/>
      <c r="E1621" s="165"/>
    </row>
    <row r="1622" spans="1:5">
      <c r="A1622" s="164"/>
      <c r="B1622" s="165"/>
      <c r="C1622" s="166"/>
      <c r="D1622" s="167"/>
      <c r="E1622" s="165"/>
    </row>
    <row r="1623" spans="1:5">
      <c r="A1623" s="164"/>
      <c r="B1623" s="165"/>
      <c r="C1623" s="166"/>
      <c r="D1623" s="167"/>
      <c r="E1623" s="165"/>
    </row>
    <row r="1624" spans="1:5">
      <c r="A1624" s="164"/>
      <c r="B1624" s="165"/>
      <c r="C1624" s="166"/>
      <c r="D1624" s="167"/>
      <c r="E1624" s="165"/>
    </row>
    <row r="1625" spans="1:5">
      <c r="A1625" s="164"/>
      <c r="B1625" s="165"/>
      <c r="C1625" s="166"/>
      <c r="D1625" s="167"/>
      <c r="E1625" s="165"/>
    </row>
    <row r="1626" spans="1:5">
      <c r="A1626" s="164"/>
      <c r="B1626" s="165"/>
      <c r="C1626" s="166"/>
      <c r="D1626" s="167"/>
      <c r="E1626" s="165"/>
    </row>
    <row r="1627" spans="1:5">
      <c r="A1627" s="164"/>
      <c r="B1627" s="165"/>
      <c r="C1627" s="166"/>
      <c r="D1627" s="167"/>
      <c r="E1627" s="165"/>
    </row>
    <row r="1628" spans="1:5">
      <c r="A1628" s="164"/>
      <c r="B1628" s="165"/>
      <c r="C1628" s="166"/>
      <c r="D1628" s="167"/>
      <c r="E1628" s="165"/>
    </row>
    <row r="1629" spans="1:5">
      <c r="A1629" s="164"/>
      <c r="B1629" s="165"/>
      <c r="C1629" s="166"/>
      <c r="D1629" s="167"/>
      <c r="E1629" s="165"/>
    </row>
    <row r="1630" spans="1:5">
      <c r="A1630" s="164"/>
      <c r="B1630" s="165"/>
      <c r="C1630" s="166"/>
      <c r="D1630" s="167"/>
      <c r="E1630" s="165"/>
    </row>
    <row r="1631" spans="1:5">
      <c r="A1631" s="164"/>
      <c r="B1631" s="165"/>
      <c r="C1631" s="166"/>
      <c r="D1631" s="167"/>
      <c r="E1631" s="165"/>
    </row>
    <row r="1632" spans="1:5">
      <c r="A1632" s="164"/>
      <c r="B1632" s="165"/>
      <c r="C1632" s="166"/>
      <c r="D1632" s="167"/>
      <c r="E1632" s="165"/>
    </row>
    <row r="1633" spans="1:5">
      <c r="A1633" s="164"/>
      <c r="B1633" s="165"/>
      <c r="C1633" s="166"/>
      <c r="D1633" s="167"/>
      <c r="E1633" s="165"/>
    </row>
    <row r="1634" spans="1:5">
      <c r="A1634" s="164"/>
      <c r="B1634" s="165"/>
      <c r="C1634" s="166"/>
      <c r="D1634" s="167"/>
      <c r="E1634" s="165"/>
    </row>
    <row r="1635" spans="1:5">
      <c r="A1635" s="164"/>
      <c r="B1635" s="165"/>
      <c r="C1635" s="166"/>
      <c r="D1635" s="167"/>
      <c r="E1635" s="165"/>
    </row>
    <row r="1636" spans="1:5">
      <c r="A1636" s="164"/>
      <c r="B1636" s="165"/>
      <c r="C1636" s="166"/>
      <c r="D1636" s="167"/>
      <c r="E1636" s="165"/>
    </row>
    <row r="1637" spans="1:5">
      <c r="A1637" s="164"/>
      <c r="B1637" s="165"/>
      <c r="C1637" s="166"/>
      <c r="D1637" s="167"/>
      <c r="E1637" s="165"/>
    </row>
    <row r="1638" spans="1:5">
      <c r="A1638" s="164"/>
      <c r="B1638" s="165"/>
      <c r="C1638" s="166"/>
      <c r="D1638" s="167"/>
      <c r="E1638" s="165"/>
    </row>
    <row r="1639" spans="1:5">
      <c r="A1639" s="164"/>
      <c r="B1639" s="165"/>
      <c r="C1639" s="166"/>
      <c r="D1639" s="167"/>
      <c r="E1639" s="165"/>
    </row>
    <row r="1640" spans="1:5">
      <c r="A1640" s="164"/>
      <c r="B1640" s="165"/>
      <c r="C1640" s="166"/>
      <c r="D1640" s="167"/>
      <c r="E1640" s="165"/>
    </row>
    <row r="1641" spans="1:5">
      <c r="A1641" s="164"/>
      <c r="B1641" s="165"/>
      <c r="C1641" s="166"/>
      <c r="D1641" s="167"/>
      <c r="E1641" s="165"/>
    </row>
    <row r="1642" spans="1:5">
      <c r="A1642" s="164"/>
      <c r="B1642" s="165"/>
      <c r="C1642" s="166"/>
      <c r="D1642" s="167"/>
      <c r="E1642" s="165"/>
    </row>
    <row r="1643" spans="1:5">
      <c r="A1643" s="164"/>
      <c r="B1643" s="165"/>
      <c r="C1643" s="166"/>
      <c r="D1643" s="167"/>
      <c r="E1643" s="165"/>
    </row>
    <row r="1644" spans="1:5">
      <c r="A1644" s="164"/>
      <c r="B1644" s="165"/>
      <c r="C1644" s="166"/>
      <c r="D1644" s="167"/>
      <c r="E1644" s="165"/>
    </row>
    <row r="1645" spans="1:5">
      <c r="A1645" s="164"/>
      <c r="B1645" s="165"/>
      <c r="C1645" s="166"/>
      <c r="D1645" s="167"/>
      <c r="E1645" s="165"/>
    </row>
    <row r="1646" spans="1:5">
      <c r="A1646" s="164"/>
      <c r="B1646" s="165"/>
      <c r="C1646" s="166"/>
      <c r="D1646" s="167"/>
      <c r="E1646" s="165"/>
    </row>
    <row r="1647" spans="1:5">
      <c r="A1647" s="164"/>
      <c r="B1647" s="165"/>
      <c r="C1647" s="166"/>
      <c r="D1647" s="167"/>
      <c r="E1647" s="165"/>
    </row>
    <row r="1648" spans="1:5">
      <c r="A1648" s="164"/>
      <c r="B1648" s="165"/>
      <c r="C1648" s="166"/>
      <c r="D1648" s="167"/>
      <c r="E1648" s="165"/>
    </row>
    <row r="1649" spans="1:5">
      <c r="A1649" s="164"/>
      <c r="B1649" s="165"/>
      <c r="C1649" s="166"/>
      <c r="D1649" s="167"/>
      <c r="E1649" s="165"/>
    </row>
    <row r="1650" spans="1:5">
      <c r="A1650" s="164"/>
      <c r="B1650" s="165"/>
      <c r="C1650" s="166"/>
      <c r="D1650" s="167"/>
      <c r="E1650" s="165"/>
    </row>
    <row r="1651" spans="1:5">
      <c r="A1651" s="164"/>
      <c r="B1651" s="165"/>
      <c r="C1651" s="166"/>
      <c r="D1651" s="167"/>
      <c r="E1651" s="165"/>
    </row>
    <row r="1652" spans="1:5">
      <c r="A1652" s="164"/>
      <c r="B1652" s="165"/>
      <c r="C1652" s="166"/>
      <c r="D1652" s="167"/>
      <c r="E1652" s="165"/>
    </row>
    <row r="1653" spans="1:5">
      <c r="A1653" s="164"/>
      <c r="B1653" s="165"/>
      <c r="C1653" s="166"/>
      <c r="D1653" s="167"/>
      <c r="E1653" s="165"/>
    </row>
    <row r="1654" spans="1:5">
      <c r="A1654" s="164"/>
      <c r="B1654" s="165"/>
      <c r="C1654" s="166"/>
      <c r="D1654" s="167"/>
      <c r="E1654" s="165"/>
    </row>
    <row r="1655" spans="1:5">
      <c r="A1655" s="164"/>
      <c r="B1655" s="165"/>
      <c r="C1655" s="166"/>
      <c r="D1655" s="167"/>
      <c r="E1655" s="165"/>
    </row>
    <row r="1656" spans="1:5">
      <c r="A1656" s="164"/>
      <c r="B1656" s="165"/>
      <c r="C1656" s="166"/>
      <c r="D1656" s="167"/>
      <c r="E1656" s="165"/>
    </row>
    <row r="1657" spans="1:5">
      <c r="A1657" s="164"/>
      <c r="B1657" s="165"/>
      <c r="C1657" s="166"/>
      <c r="D1657" s="167"/>
      <c r="E1657" s="165"/>
    </row>
    <row r="1658" spans="1:5">
      <c r="A1658" s="164"/>
      <c r="B1658" s="165"/>
      <c r="C1658" s="166"/>
      <c r="D1658" s="167"/>
      <c r="E1658" s="165"/>
    </row>
    <row r="1659" spans="1:5">
      <c r="A1659" s="164"/>
      <c r="B1659" s="165"/>
      <c r="C1659" s="166"/>
      <c r="D1659" s="167"/>
      <c r="E1659" s="165"/>
    </row>
    <row r="1660" spans="1:5">
      <c r="A1660" s="164"/>
      <c r="B1660" s="165"/>
      <c r="C1660" s="166"/>
      <c r="D1660" s="167"/>
      <c r="E1660" s="165"/>
    </row>
    <row r="1661" spans="1:5">
      <c r="A1661" s="164"/>
      <c r="B1661" s="165"/>
      <c r="C1661" s="166"/>
      <c r="D1661" s="167"/>
      <c r="E1661" s="165"/>
    </row>
    <row r="1662" spans="1:5">
      <c r="A1662" s="164"/>
      <c r="B1662" s="165"/>
      <c r="C1662" s="166"/>
      <c r="D1662" s="167"/>
      <c r="E1662" s="165"/>
    </row>
    <row r="1663" spans="1:5">
      <c r="A1663" s="164"/>
      <c r="B1663" s="165"/>
      <c r="C1663" s="166"/>
      <c r="D1663" s="167"/>
      <c r="E1663" s="165"/>
    </row>
    <row r="1664" spans="1:5">
      <c r="A1664" s="164"/>
      <c r="B1664" s="165"/>
      <c r="C1664" s="166"/>
      <c r="D1664" s="167"/>
      <c r="E1664" s="165"/>
    </row>
    <row r="1665" spans="1:5">
      <c r="A1665" s="164"/>
      <c r="B1665" s="165"/>
      <c r="C1665" s="166"/>
      <c r="D1665" s="167"/>
      <c r="E1665" s="165"/>
    </row>
    <row r="1666" spans="1:5">
      <c r="A1666" s="164"/>
      <c r="B1666" s="165"/>
      <c r="C1666" s="166"/>
      <c r="D1666" s="167"/>
      <c r="E1666" s="165"/>
    </row>
    <row r="1667" spans="1:5">
      <c r="A1667" s="164"/>
      <c r="B1667" s="165"/>
      <c r="C1667" s="166"/>
      <c r="D1667" s="167"/>
      <c r="E1667" s="165"/>
    </row>
    <row r="1668" spans="1:5">
      <c r="A1668" s="164"/>
      <c r="B1668" s="165"/>
      <c r="C1668" s="166"/>
      <c r="D1668" s="167"/>
      <c r="E1668" s="165"/>
    </row>
    <row r="1669" spans="1:5">
      <c r="A1669" s="164"/>
      <c r="B1669" s="165"/>
      <c r="C1669" s="166"/>
      <c r="D1669" s="167"/>
      <c r="E1669" s="165"/>
    </row>
    <row r="1670" spans="1:5">
      <c r="A1670" s="164"/>
      <c r="B1670" s="165"/>
      <c r="C1670" s="166"/>
      <c r="D1670" s="167"/>
      <c r="E1670" s="165"/>
    </row>
    <row r="1671" spans="1:5">
      <c r="A1671" s="164"/>
      <c r="B1671" s="165"/>
      <c r="C1671" s="166"/>
      <c r="D1671" s="167"/>
      <c r="E1671" s="165"/>
    </row>
    <row r="1672" spans="1:5">
      <c r="A1672" s="164"/>
      <c r="B1672" s="165"/>
      <c r="C1672" s="166"/>
      <c r="D1672" s="167"/>
      <c r="E1672" s="165"/>
    </row>
    <row r="1673" spans="1:5">
      <c r="A1673" s="164"/>
      <c r="B1673" s="165"/>
      <c r="C1673" s="166"/>
      <c r="D1673" s="167"/>
      <c r="E1673" s="165"/>
    </row>
    <row r="1674" spans="1:5">
      <c r="A1674" s="164"/>
      <c r="B1674" s="165"/>
      <c r="C1674" s="166"/>
      <c r="D1674" s="167"/>
      <c r="E1674" s="165"/>
    </row>
    <row r="1675" spans="1:5">
      <c r="A1675" s="164"/>
      <c r="B1675" s="165"/>
      <c r="C1675" s="166"/>
      <c r="D1675" s="167"/>
      <c r="E1675" s="165"/>
    </row>
    <row r="1676" spans="1:5">
      <c r="A1676" s="164"/>
      <c r="B1676" s="165"/>
      <c r="C1676" s="166"/>
      <c r="D1676" s="167"/>
      <c r="E1676" s="165"/>
    </row>
    <row r="1677" spans="1:5">
      <c r="A1677" s="164"/>
      <c r="B1677" s="165"/>
      <c r="C1677" s="166"/>
      <c r="D1677" s="167"/>
      <c r="E1677" s="165"/>
    </row>
    <row r="1678" spans="1:5">
      <c r="A1678" s="164"/>
      <c r="B1678" s="165"/>
      <c r="C1678" s="166"/>
      <c r="D1678" s="167"/>
      <c r="E1678" s="165"/>
    </row>
    <row r="1679" spans="1:5">
      <c r="A1679" s="164"/>
      <c r="B1679" s="165"/>
      <c r="C1679" s="166"/>
      <c r="D1679" s="167"/>
      <c r="E1679" s="165"/>
    </row>
    <row r="1680" spans="1:5">
      <c r="A1680" s="164"/>
      <c r="B1680" s="165"/>
      <c r="C1680" s="166"/>
      <c r="D1680" s="167"/>
      <c r="E1680" s="165"/>
    </row>
    <row r="1681" spans="1:5">
      <c r="A1681" s="164"/>
      <c r="B1681" s="165"/>
      <c r="C1681" s="166"/>
      <c r="D1681" s="167"/>
      <c r="E1681" s="165"/>
    </row>
    <row r="1682" spans="1:5">
      <c r="A1682" s="164"/>
      <c r="B1682" s="165"/>
      <c r="C1682" s="166"/>
      <c r="D1682" s="167"/>
      <c r="E1682" s="165"/>
    </row>
    <row r="1683" spans="1:5">
      <c r="A1683" s="164"/>
      <c r="B1683" s="165"/>
      <c r="C1683" s="166"/>
      <c r="D1683" s="167"/>
      <c r="E1683" s="165"/>
    </row>
    <row r="1684" spans="1:5">
      <c r="A1684" s="164"/>
      <c r="B1684" s="165"/>
      <c r="C1684" s="166"/>
      <c r="D1684" s="167"/>
      <c r="E1684" s="165"/>
    </row>
    <row r="1685" spans="1:5">
      <c r="A1685" s="164"/>
      <c r="B1685" s="165"/>
      <c r="C1685" s="166"/>
      <c r="D1685" s="167"/>
      <c r="E1685" s="165"/>
    </row>
    <row r="1686" spans="1:5">
      <c r="A1686" s="164"/>
      <c r="B1686" s="165"/>
      <c r="C1686" s="166"/>
      <c r="D1686" s="167"/>
      <c r="E1686" s="165"/>
    </row>
    <row r="1687" spans="1:5">
      <c r="A1687" s="164"/>
      <c r="B1687" s="165"/>
      <c r="C1687" s="166"/>
      <c r="D1687" s="167"/>
      <c r="E1687" s="165"/>
    </row>
    <row r="1688" spans="1:5">
      <c r="A1688" s="164"/>
      <c r="B1688" s="165"/>
      <c r="C1688" s="166"/>
      <c r="D1688" s="167"/>
      <c r="E1688" s="165"/>
    </row>
    <row r="1689" spans="1:5">
      <c r="A1689" s="164"/>
      <c r="B1689" s="165"/>
      <c r="C1689" s="166"/>
      <c r="D1689" s="167"/>
      <c r="E1689" s="165"/>
    </row>
    <row r="1690" spans="1:5">
      <c r="A1690" s="164"/>
      <c r="B1690" s="165"/>
      <c r="C1690" s="166"/>
      <c r="D1690" s="167"/>
      <c r="E1690" s="165"/>
    </row>
    <row r="1691" spans="1:5">
      <c r="A1691" s="164"/>
      <c r="B1691" s="165"/>
      <c r="C1691" s="166"/>
      <c r="D1691" s="167"/>
      <c r="E1691" s="165"/>
    </row>
    <row r="1692" spans="1:5">
      <c r="A1692" s="164"/>
      <c r="B1692" s="165"/>
      <c r="C1692" s="166"/>
      <c r="D1692" s="167"/>
      <c r="E1692" s="165"/>
    </row>
    <row r="1693" spans="1:5">
      <c r="A1693" s="164"/>
      <c r="B1693" s="165"/>
      <c r="C1693" s="166"/>
      <c r="D1693" s="167"/>
      <c r="E1693" s="165"/>
    </row>
    <row r="1694" spans="1:5">
      <c r="A1694" s="164"/>
      <c r="B1694" s="165"/>
      <c r="C1694" s="166"/>
      <c r="D1694" s="167"/>
      <c r="E1694" s="165"/>
    </row>
    <row r="1695" spans="1:5">
      <c r="A1695" s="164"/>
      <c r="B1695" s="165"/>
      <c r="C1695" s="166"/>
      <c r="D1695" s="167"/>
      <c r="E1695" s="165"/>
    </row>
    <row r="1696" spans="1:5">
      <c r="A1696" s="164"/>
      <c r="B1696" s="165"/>
      <c r="C1696" s="166"/>
      <c r="D1696" s="167"/>
      <c r="E1696" s="165"/>
    </row>
    <row r="1697" spans="1:5">
      <c r="A1697" s="164"/>
      <c r="B1697" s="165"/>
      <c r="C1697" s="166"/>
      <c r="D1697" s="167"/>
      <c r="E1697" s="165"/>
    </row>
    <row r="1698" spans="1:5">
      <c r="A1698" s="164"/>
      <c r="B1698" s="165"/>
      <c r="C1698" s="166"/>
      <c r="D1698" s="167"/>
      <c r="E1698" s="165"/>
    </row>
    <row r="1699" spans="1:5">
      <c r="A1699" s="164"/>
      <c r="B1699" s="165"/>
      <c r="C1699" s="166"/>
      <c r="D1699" s="167"/>
      <c r="E1699" s="165"/>
    </row>
    <row r="1700" spans="1:5">
      <c r="A1700" s="164"/>
      <c r="B1700" s="165"/>
      <c r="C1700" s="166"/>
      <c r="D1700" s="167"/>
      <c r="E1700" s="165"/>
    </row>
    <row r="1701" spans="1:5">
      <c r="A1701" s="164"/>
      <c r="B1701" s="165"/>
      <c r="C1701" s="166"/>
      <c r="D1701" s="167"/>
      <c r="E1701" s="165"/>
    </row>
    <row r="1702" spans="1:5">
      <c r="A1702" s="164"/>
      <c r="B1702" s="165"/>
      <c r="C1702" s="166"/>
      <c r="D1702" s="167"/>
      <c r="E1702" s="165"/>
    </row>
    <row r="1703" spans="1:5">
      <c r="A1703" s="164"/>
      <c r="B1703" s="165"/>
      <c r="C1703" s="166"/>
      <c r="D1703" s="167"/>
      <c r="E1703" s="165"/>
    </row>
    <row r="1704" spans="1:5">
      <c r="A1704" s="164"/>
      <c r="B1704" s="165"/>
      <c r="C1704" s="166"/>
      <c r="D1704" s="167"/>
      <c r="E1704" s="165"/>
    </row>
    <row r="1705" spans="1:5">
      <c r="A1705" s="164"/>
      <c r="B1705" s="165"/>
      <c r="C1705" s="166"/>
      <c r="D1705" s="167"/>
      <c r="E1705" s="165"/>
    </row>
    <row r="1706" spans="1:5">
      <c r="A1706" s="164"/>
      <c r="B1706" s="165"/>
      <c r="C1706" s="166"/>
      <c r="D1706" s="167"/>
      <c r="E1706" s="165"/>
    </row>
    <row r="1707" spans="1:5">
      <c r="A1707" s="164"/>
      <c r="B1707" s="165"/>
      <c r="C1707" s="166"/>
      <c r="D1707" s="167"/>
      <c r="E1707" s="165"/>
    </row>
    <row r="1708" spans="1:5">
      <c r="A1708" s="164"/>
      <c r="B1708" s="165"/>
      <c r="C1708" s="166"/>
      <c r="D1708" s="167"/>
      <c r="E1708" s="165"/>
    </row>
    <row r="1709" spans="1:5">
      <c r="A1709" s="164"/>
      <c r="B1709" s="165"/>
      <c r="C1709" s="166"/>
      <c r="D1709" s="167"/>
      <c r="E1709" s="165"/>
    </row>
    <row r="1710" spans="1:5">
      <c r="A1710" s="164"/>
      <c r="B1710" s="165"/>
      <c r="C1710" s="166"/>
      <c r="D1710" s="167"/>
      <c r="E1710" s="165"/>
    </row>
    <row r="1711" spans="1:5">
      <c r="A1711" s="164"/>
      <c r="B1711" s="165"/>
      <c r="C1711" s="166"/>
      <c r="D1711" s="167"/>
      <c r="E1711" s="165"/>
    </row>
    <row r="1712" spans="1:5">
      <c r="A1712" s="164"/>
      <c r="B1712" s="165"/>
      <c r="C1712" s="166"/>
      <c r="D1712" s="167"/>
      <c r="E1712" s="165"/>
    </row>
    <row r="1713" spans="1:5">
      <c r="A1713" s="164"/>
      <c r="B1713" s="165"/>
      <c r="C1713" s="166"/>
      <c r="D1713" s="167"/>
      <c r="E1713" s="165"/>
    </row>
    <row r="1714" spans="1:5">
      <c r="A1714" s="164"/>
      <c r="B1714" s="165"/>
      <c r="C1714" s="166"/>
      <c r="D1714" s="167"/>
      <c r="E1714" s="165"/>
    </row>
    <row r="1715" spans="1:5">
      <c r="A1715" s="164"/>
      <c r="B1715" s="165"/>
      <c r="C1715" s="166"/>
      <c r="D1715" s="167"/>
      <c r="E1715" s="165"/>
    </row>
    <row r="1716" spans="1:5">
      <c r="A1716" s="164"/>
      <c r="B1716" s="165"/>
      <c r="C1716" s="166"/>
      <c r="D1716" s="167"/>
      <c r="E1716" s="165"/>
    </row>
    <row r="1717" spans="1:5">
      <c r="A1717" s="164"/>
      <c r="B1717" s="165"/>
      <c r="C1717" s="166"/>
      <c r="D1717" s="167"/>
      <c r="E1717" s="165"/>
    </row>
    <row r="1718" spans="1:5">
      <c r="A1718" s="164"/>
      <c r="B1718" s="165"/>
      <c r="C1718" s="166"/>
      <c r="D1718" s="167"/>
      <c r="E1718" s="165"/>
    </row>
    <row r="1719" spans="1:5">
      <c r="A1719" s="164"/>
      <c r="B1719" s="165"/>
      <c r="C1719" s="166"/>
      <c r="D1719" s="167"/>
      <c r="E1719" s="165"/>
    </row>
    <row r="1720" spans="1:5">
      <c r="A1720" s="164"/>
      <c r="B1720" s="165"/>
      <c r="C1720" s="166"/>
      <c r="D1720" s="167"/>
      <c r="E1720" s="165"/>
    </row>
    <row r="1721" spans="1:5">
      <c r="A1721" s="164"/>
      <c r="B1721" s="165"/>
      <c r="C1721" s="166"/>
      <c r="D1721" s="167"/>
      <c r="E1721" s="165"/>
    </row>
    <row r="1722" spans="1:5">
      <c r="A1722" s="164"/>
      <c r="B1722" s="165"/>
      <c r="C1722" s="166"/>
      <c r="D1722" s="167"/>
      <c r="E1722" s="165"/>
    </row>
    <row r="1723" spans="1:5">
      <c r="A1723" s="164"/>
      <c r="B1723" s="165"/>
      <c r="C1723" s="166"/>
      <c r="D1723" s="167"/>
      <c r="E1723" s="165"/>
    </row>
    <row r="1724" spans="1:5">
      <c r="A1724" s="164"/>
      <c r="B1724" s="165"/>
      <c r="C1724" s="166"/>
      <c r="D1724" s="167"/>
      <c r="E1724" s="165"/>
    </row>
    <row r="1725" spans="1:5">
      <c r="A1725" s="164"/>
      <c r="B1725" s="165"/>
      <c r="C1725" s="166"/>
      <c r="D1725" s="167"/>
      <c r="E1725" s="165"/>
    </row>
    <row r="1726" spans="1:5">
      <c r="A1726" s="164"/>
      <c r="B1726" s="165"/>
      <c r="C1726" s="166"/>
      <c r="D1726" s="167"/>
      <c r="E1726" s="165"/>
    </row>
    <row r="1727" spans="1:5">
      <c r="A1727" s="164"/>
      <c r="B1727" s="165"/>
      <c r="C1727" s="166"/>
      <c r="D1727" s="167"/>
      <c r="E1727" s="165"/>
    </row>
    <row r="1728" spans="1:5">
      <c r="A1728" s="164"/>
      <c r="B1728" s="165"/>
      <c r="C1728" s="166"/>
      <c r="D1728" s="167"/>
      <c r="E1728" s="165"/>
    </row>
    <row r="1729" spans="1:5">
      <c r="A1729" s="164"/>
      <c r="B1729" s="165"/>
      <c r="C1729" s="166"/>
      <c r="D1729" s="167"/>
      <c r="E1729" s="165"/>
    </row>
    <row r="1730" spans="1:5">
      <c r="A1730" s="164"/>
      <c r="B1730" s="165"/>
      <c r="C1730" s="166"/>
      <c r="D1730" s="167"/>
      <c r="E1730" s="165"/>
    </row>
    <row r="1731" spans="1:5">
      <c r="A1731" s="164"/>
      <c r="B1731" s="165"/>
      <c r="C1731" s="166"/>
      <c r="D1731" s="167"/>
      <c r="E1731" s="165"/>
    </row>
    <row r="1732" spans="1:5">
      <c r="A1732" s="164"/>
      <c r="B1732" s="165"/>
      <c r="C1732" s="166"/>
      <c r="D1732" s="167"/>
      <c r="E1732" s="165"/>
    </row>
    <row r="1733" spans="1:5">
      <c r="A1733" s="164"/>
      <c r="B1733" s="165"/>
      <c r="C1733" s="166"/>
      <c r="D1733" s="167"/>
      <c r="E1733" s="165"/>
    </row>
    <row r="1734" spans="1:5">
      <c r="A1734" s="164"/>
      <c r="B1734" s="165"/>
      <c r="C1734" s="166"/>
      <c r="D1734" s="167"/>
      <c r="E1734" s="165"/>
    </row>
    <row r="1735" spans="1:5">
      <c r="A1735" s="164"/>
      <c r="B1735" s="165"/>
      <c r="C1735" s="166"/>
      <c r="D1735" s="167"/>
      <c r="E1735" s="165"/>
    </row>
    <row r="1736" spans="1:5">
      <c r="A1736" s="164"/>
      <c r="B1736" s="165"/>
      <c r="C1736" s="166"/>
      <c r="D1736" s="167"/>
      <c r="E1736" s="165"/>
    </row>
    <row r="1737" spans="1:5">
      <c r="A1737" s="164"/>
      <c r="B1737" s="165"/>
      <c r="C1737" s="166"/>
      <c r="D1737" s="167"/>
      <c r="E1737" s="165"/>
    </row>
    <row r="1738" spans="1:5">
      <c r="A1738" s="164"/>
      <c r="B1738" s="165"/>
      <c r="C1738" s="166"/>
      <c r="D1738" s="167"/>
      <c r="E1738" s="165"/>
    </row>
    <row r="1739" spans="1:5">
      <c r="A1739" s="164"/>
      <c r="B1739" s="165"/>
      <c r="C1739" s="166"/>
      <c r="D1739" s="167"/>
      <c r="E1739" s="165"/>
    </row>
    <row r="1740" spans="1:5">
      <c r="A1740" s="164"/>
      <c r="B1740" s="165"/>
      <c r="C1740" s="166"/>
      <c r="D1740" s="167"/>
      <c r="E1740" s="165"/>
    </row>
    <row r="1741" spans="1:5">
      <c r="A1741" s="164"/>
      <c r="B1741" s="165"/>
      <c r="C1741" s="166"/>
      <c r="D1741" s="167"/>
      <c r="E1741" s="165"/>
    </row>
    <row r="1742" spans="1:5">
      <c r="A1742" s="164"/>
      <c r="B1742" s="165"/>
      <c r="C1742" s="166"/>
      <c r="D1742" s="167"/>
      <c r="E1742" s="165"/>
    </row>
    <row r="1743" spans="1:5">
      <c r="A1743" s="164"/>
      <c r="B1743" s="165"/>
      <c r="C1743" s="166"/>
      <c r="D1743" s="167"/>
      <c r="E1743" s="165"/>
    </row>
    <row r="1744" spans="1:5">
      <c r="A1744" s="164"/>
      <c r="B1744" s="165"/>
      <c r="C1744" s="166"/>
      <c r="D1744" s="167"/>
      <c r="E1744" s="165"/>
    </row>
    <row r="1745" spans="1:5">
      <c r="A1745" s="164"/>
      <c r="B1745" s="165"/>
      <c r="C1745" s="166"/>
      <c r="D1745" s="167"/>
      <c r="E1745" s="165"/>
    </row>
    <row r="1746" spans="1:5">
      <c r="A1746" s="164"/>
      <c r="B1746" s="165"/>
      <c r="C1746" s="166"/>
      <c r="D1746" s="167"/>
      <c r="E1746" s="165"/>
    </row>
    <row r="1747" spans="1:5">
      <c r="A1747" s="164"/>
      <c r="B1747" s="165"/>
      <c r="C1747" s="166"/>
      <c r="D1747" s="167"/>
      <c r="E1747" s="165"/>
    </row>
    <row r="1748" spans="1:5">
      <c r="A1748" s="164"/>
      <c r="B1748" s="165"/>
      <c r="C1748" s="166"/>
      <c r="D1748" s="167"/>
      <c r="E1748" s="165"/>
    </row>
    <row r="1749" spans="1:5">
      <c r="A1749" s="164"/>
      <c r="B1749" s="165"/>
      <c r="C1749" s="166"/>
      <c r="D1749" s="167"/>
      <c r="E1749" s="165"/>
    </row>
    <row r="1750" spans="1:5">
      <c r="A1750" s="164"/>
      <c r="B1750" s="165"/>
      <c r="C1750" s="166"/>
      <c r="D1750" s="167"/>
      <c r="E1750" s="165"/>
    </row>
    <row r="1751" spans="1:5">
      <c r="A1751" s="164"/>
      <c r="B1751" s="165"/>
      <c r="C1751" s="166"/>
      <c r="D1751" s="167"/>
      <c r="E1751" s="165"/>
    </row>
    <row r="1752" spans="1:5">
      <c r="A1752" s="164"/>
      <c r="B1752" s="165"/>
      <c r="C1752" s="166"/>
      <c r="D1752" s="167"/>
      <c r="E1752" s="165"/>
    </row>
    <row r="1753" spans="1:5">
      <c r="A1753" s="164"/>
      <c r="B1753" s="165"/>
      <c r="C1753" s="166"/>
      <c r="D1753" s="167"/>
      <c r="E1753" s="165"/>
    </row>
    <row r="1754" spans="1:5">
      <c r="A1754" s="164"/>
      <c r="B1754" s="165"/>
      <c r="C1754" s="166"/>
      <c r="D1754" s="167"/>
      <c r="E1754" s="165"/>
    </row>
    <row r="1755" spans="1:5">
      <c r="A1755" s="164"/>
      <c r="B1755" s="165"/>
      <c r="C1755" s="166"/>
      <c r="D1755" s="167"/>
      <c r="E1755" s="165"/>
    </row>
    <row r="1756" spans="1:5">
      <c r="A1756" s="164"/>
      <c r="B1756" s="165"/>
      <c r="C1756" s="166"/>
      <c r="D1756" s="167"/>
      <c r="E1756" s="165"/>
    </row>
    <row r="1757" spans="1:5">
      <c r="A1757" s="164"/>
      <c r="B1757" s="165"/>
      <c r="C1757" s="166"/>
      <c r="D1757" s="167"/>
      <c r="E1757" s="165"/>
    </row>
    <row r="1758" spans="1:5">
      <c r="A1758" s="164"/>
      <c r="B1758" s="165"/>
      <c r="C1758" s="166"/>
      <c r="D1758" s="167"/>
      <c r="E1758" s="165"/>
    </row>
    <row r="1759" spans="1:5">
      <c r="A1759" s="164"/>
      <c r="B1759" s="165"/>
      <c r="C1759" s="166"/>
      <c r="D1759" s="167"/>
      <c r="E1759" s="165"/>
    </row>
    <row r="1760" spans="1:5">
      <c r="A1760" s="164"/>
      <c r="B1760" s="165"/>
      <c r="C1760" s="166"/>
      <c r="D1760" s="167"/>
      <c r="E1760" s="165"/>
    </row>
    <row r="1761" spans="1:5">
      <c r="A1761" s="164"/>
      <c r="B1761" s="165"/>
      <c r="C1761" s="166"/>
      <c r="D1761" s="167"/>
      <c r="E1761" s="165"/>
    </row>
    <row r="1762" spans="1:5">
      <c r="A1762" s="164"/>
      <c r="B1762" s="165"/>
      <c r="C1762" s="166"/>
      <c r="D1762" s="167"/>
      <c r="E1762" s="165"/>
    </row>
    <row r="1763" spans="1:5">
      <c r="A1763" s="164"/>
      <c r="B1763" s="165"/>
      <c r="C1763" s="166"/>
      <c r="D1763" s="167"/>
      <c r="E1763" s="165"/>
    </row>
    <row r="1764" spans="1:5">
      <c r="A1764" s="164"/>
      <c r="B1764" s="165"/>
      <c r="C1764" s="166"/>
      <c r="D1764" s="167"/>
      <c r="E1764" s="165"/>
    </row>
    <row r="1765" spans="1:5">
      <c r="A1765" s="164"/>
      <c r="B1765" s="165"/>
      <c r="C1765" s="166"/>
      <c r="D1765" s="167"/>
      <c r="E1765" s="165"/>
    </row>
    <row r="1766" spans="1:5">
      <c r="A1766" s="164"/>
      <c r="B1766" s="165"/>
      <c r="C1766" s="166"/>
      <c r="D1766" s="167"/>
      <c r="E1766" s="165"/>
    </row>
    <row r="1767" spans="1:5">
      <c r="A1767" s="164"/>
      <c r="B1767" s="165"/>
      <c r="C1767" s="166"/>
      <c r="D1767" s="167"/>
      <c r="E1767" s="165"/>
    </row>
    <row r="1768" spans="1:5">
      <c r="A1768" s="164"/>
      <c r="B1768" s="165"/>
      <c r="C1768" s="166"/>
      <c r="D1768" s="167"/>
      <c r="E1768" s="165"/>
    </row>
    <row r="1769" spans="1:5">
      <c r="A1769" s="164"/>
      <c r="B1769" s="165"/>
      <c r="C1769" s="166"/>
      <c r="D1769" s="167"/>
      <c r="E1769" s="165"/>
    </row>
    <row r="1770" spans="1:5">
      <c r="A1770" s="164"/>
      <c r="B1770" s="165"/>
      <c r="C1770" s="166"/>
      <c r="D1770" s="167"/>
      <c r="E1770" s="165"/>
    </row>
    <row r="1771" spans="1:5">
      <c r="A1771" s="164"/>
      <c r="B1771" s="165"/>
      <c r="C1771" s="166"/>
      <c r="D1771" s="167"/>
      <c r="E1771" s="165"/>
    </row>
    <row r="1772" spans="1:5">
      <c r="A1772" s="164"/>
      <c r="B1772" s="165"/>
      <c r="C1772" s="166"/>
      <c r="D1772" s="167"/>
      <c r="E1772" s="165"/>
    </row>
    <row r="1773" spans="1:5">
      <c r="A1773" s="164"/>
      <c r="B1773" s="165"/>
      <c r="C1773" s="166"/>
      <c r="D1773" s="167"/>
      <c r="E1773" s="165"/>
    </row>
    <row r="1774" spans="1:5">
      <c r="A1774" s="164"/>
      <c r="B1774" s="165"/>
      <c r="C1774" s="166"/>
      <c r="D1774" s="167"/>
      <c r="E1774" s="165"/>
    </row>
    <row r="1775" spans="1:5">
      <c r="A1775" s="164"/>
      <c r="B1775" s="165"/>
      <c r="C1775" s="166"/>
      <c r="D1775" s="167"/>
      <c r="E1775" s="165"/>
    </row>
    <row r="1776" spans="1:5">
      <c r="A1776" s="164"/>
      <c r="B1776" s="165"/>
      <c r="C1776" s="166"/>
      <c r="D1776" s="167"/>
      <c r="E1776" s="165"/>
    </row>
    <row r="1777" spans="1:5">
      <c r="A1777" s="164"/>
      <c r="B1777" s="165"/>
      <c r="C1777" s="166"/>
      <c r="D1777" s="167"/>
      <c r="E1777" s="165"/>
    </row>
    <row r="1778" spans="1:5">
      <c r="A1778" s="164"/>
      <c r="B1778" s="165"/>
      <c r="C1778" s="166"/>
      <c r="D1778" s="167"/>
      <c r="E1778" s="165"/>
    </row>
    <row r="1779" spans="1:5">
      <c r="A1779" s="164"/>
      <c r="B1779" s="165"/>
      <c r="C1779" s="166"/>
      <c r="D1779" s="167"/>
      <c r="E1779" s="165"/>
    </row>
    <row r="1780" spans="1:5">
      <c r="A1780" s="164"/>
      <c r="B1780" s="165"/>
      <c r="C1780" s="166"/>
      <c r="D1780" s="167"/>
      <c r="E1780" s="165"/>
    </row>
    <row r="1781" spans="1:5">
      <c r="A1781" s="164"/>
      <c r="B1781" s="165"/>
      <c r="C1781" s="166"/>
      <c r="D1781" s="167"/>
      <c r="E1781" s="165"/>
    </row>
    <row r="1782" spans="1:5">
      <c r="A1782" s="164"/>
      <c r="B1782" s="165"/>
      <c r="C1782" s="166"/>
      <c r="D1782" s="167"/>
      <c r="E1782" s="165"/>
    </row>
    <row r="1783" spans="1:5">
      <c r="A1783" s="164"/>
      <c r="B1783" s="165"/>
      <c r="C1783" s="166"/>
      <c r="D1783" s="167"/>
      <c r="E1783" s="165"/>
    </row>
    <row r="1784" spans="1:5">
      <c r="A1784" s="164"/>
      <c r="B1784" s="165"/>
      <c r="C1784" s="166"/>
      <c r="D1784" s="167"/>
      <c r="E1784" s="165"/>
    </row>
    <row r="1785" spans="1:5">
      <c r="A1785" s="164"/>
      <c r="B1785" s="165"/>
      <c r="C1785" s="166"/>
      <c r="D1785" s="167"/>
      <c r="E1785" s="165"/>
    </row>
    <row r="1786" spans="1:5">
      <c r="A1786" s="164"/>
      <c r="B1786" s="165"/>
      <c r="C1786" s="166"/>
      <c r="D1786" s="167"/>
      <c r="E1786" s="165"/>
    </row>
    <row r="1787" spans="1:5">
      <c r="A1787" s="164"/>
      <c r="B1787" s="165"/>
      <c r="C1787" s="166"/>
      <c r="D1787" s="167"/>
      <c r="E1787" s="165"/>
    </row>
    <row r="1788" spans="1:5">
      <c r="A1788" s="164"/>
      <c r="B1788" s="165"/>
      <c r="C1788" s="166"/>
      <c r="D1788" s="167"/>
      <c r="E1788" s="165"/>
    </row>
    <row r="1789" spans="1:5">
      <c r="A1789" s="164"/>
      <c r="B1789" s="165"/>
      <c r="C1789" s="166"/>
      <c r="D1789" s="167"/>
      <c r="E1789" s="165"/>
    </row>
    <row r="1790" spans="1:5">
      <c r="A1790" s="164"/>
      <c r="B1790" s="165"/>
      <c r="C1790" s="166"/>
      <c r="D1790" s="167"/>
      <c r="E1790" s="165"/>
    </row>
    <row r="1791" spans="1:5">
      <c r="A1791" s="164"/>
      <c r="B1791" s="165"/>
      <c r="C1791" s="166"/>
      <c r="D1791" s="167"/>
      <c r="E1791" s="165"/>
    </row>
    <row r="1792" spans="1:5">
      <c r="A1792" s="164"/>
      <c r="B1792" s="165"/>
      <c r="C1792" s="166"/>
      <c r="D1792" s="167"/>
      <c r="E1792" s="165"/>
    </row>
    <row r="1793" spans="1:5">
      <c r="A1793" s="164"/>
      <c r="B1793" s="165"/>
      <c r="C1793" s="166"/>
      <c r="D1793" s="167"/>
      <c r="E1793" s="165"/>
    </row>
    <row r="1794" spans="1:5">
      <c r="A1794" s="164"/>
      <c r="B1794" s="165"/>
      <c r="C1794" s="166"/>
      <c r="D1794" s="167"/>
      <c r="E1794" s="165"/>
    </row>
    <row r="1795" spans="1:5">
      <c r="A1795" s="164"/>
      <c r="B1795" s="165"/>
      <c r="C1795" s="166"/>
      <c r="D1795" s="167"/>
      <c r="E1795" s="165"/>
    </row>
    <row r="1796" spans="1:5">
      <c r="A1796" s="164"/>
      <c r="B1796" s="165"/>
      <c r="C1796" s="166"/>
      <c r="D1796" s="167"/>
      <c r="E1796" s="165"/>
    </row>
    <row r="1797" spans="1:5">
      <c r="A1797" s="164"/>
      <c r="B1797" s="165"/>
      <c r="C1797" s="166"/>
      <c r="D1797" s="167"/>
      <c r="E1797" s="165"/>
    </row>
    <row r="1798" spans="1:5">
      <c r="A1798" s="164"/>
      <c r="B1798" s="165"/>
      <c r="C1798" s="166"/>
      <c r="D1798" s="167"/>
      <c r="E1798" s="165"/>
    </row>
    <row r="1799" spans="1:5">
      <c r="A1799" s="164"/>
      <c r="B1799" s="165"/>
      <c r="C1799" s="166"/>
      <c r="D1799" s="167"/>
      <c r="E1799" s="165"/>
    </row>
    <row r="1800" spans="1:5">
      <c r="A1800" s="164"/>
      <c r="B1800" s="165"/>
      <c r="C1800" s="166"/>
      <c r="D1800" s="167"/>
      <c r="E1800" s="165"/>
    </row>
    <row r="1801" spans="1:5">
      <c r="A1801" s="164"/>
      <c r="B1801" s="165"/>
      <c r="C1801" s="166"/>
      <c r="D1801" s="167"/>
      <c r="E1801" s="165"/>
    </row>
    <row r="1802" spans="1:5">
      <c r="A1802" s="164"/>
      <c r="B1802" s="165"/>
      <c r="C1802" s="166"/>
      <c r="D1802" s="167"/>
      <c r="E1802" s="165"/>
    </row>
    <row r="1803" spans="1:5">
      <c r="A1803" s="164"/>
      <c r="B1803" s="165"/>
      <c r="C1803" s="166"/>
      <c r="D1803" s="167"/>
      <c r="E1803" s="165"/>
    </row>
    <row r="1804" spans="1:5">
      <c r="A1804" s="164"/>
      <c r="B1804" s="165"/>
      <c r="C1804" s="166"/>
      <c r="D1804" s="167"/>
      <c r="E1804" s="165"/>
    </row>
    <row r="1805" spans="1:5">
      <c r="A1805" s="164"/>
      <c r="B1805" s="165"/>
      <c r="C1805" s="166"/>
      <c r="D1805" s="167"/>
      <c r="E1805" s="165"/>
    </row>
    <row r="1806" spans="1:5">
      <c r="A1806" s="164"/>
      <c r="B1806" s="165"/>
      <c r="C1806" s="166"/>
      <c r="D1806" s="167"/>
      <c r="E1806" s="165"/>
    </row>
    <row r="1807" spans="1:5">
      <c r="A1807" s="164"/>
      <c r="B1807" s="165"/>
      <c r="C1807" s="166"/>
      <c r="D1807" s="167"/>
      <c r="E1807" s="165"/>
    </row>
    <row r="1808" spans="1:5">
      <c r="A1808" s="164"/>
      <c r="B1808" s="165"/>
      <c r="C1808" s="166"/>
      <c r="D1808" s="167"/>
      <c r="E1808" s="165"/>
    </row>
    <row r="1809" spans="1:5">
      <c r="A1809" s="164"/>
      <c r="B1809" s="165"/>
      <c r="C1809" s="166"/>
      <c r="D1809" s="167"/>
      <c r="E1809" s="165"/>
    </row>
    <row r="1810" spans="1:5">
      <c r="A1810" s="164"/>
      <c r="B1810" s="165"/>
      <c r="C1810" s="166"/>
      <c r="D1810" s="167"/>
      <c r="E1810" s="165"/>
    </row>
    <row r="1811" spans="1:5">
      <c r="A1811" s="164"/>
      <c r="B1811" s="165"/>
      <c r="C1811" s="166"/>
      <c r="D1811" s="167"/>
      <c r="E1811" s="165"/>
    </row>
    <row r="1812" spans="1:5">
      <c r="A1812" s="164"/>
      <c r="B1812" s="165"/>
      <c r="C1812" s="166"/>
      <c r="D1812" s="167"/>
      <c r="E1812" s="165"/>
    </row>
    <row r="1813" spans="1:5">
      <c r="A1813" s="164"/>
      <c r="B1813" s="165"/>
      <c r="C1813" s="166"/>
      <c r="D1813" s="167"/>
      <c r="E1813" s="165"/>
    </row>
    <row r="1814" spans="1:5">
      <c r="A1814" s="164"/>
      <c r="B1814" s="165"/>
      <c r="C1814" s="166"/>
      <c r="D1814" s="167"/>
      <c r="E1814" s="165"/>
    </row>
    <row r="1815" spans="1:5">
      <c r="A1815" s="164"/>
      <c r="B1815" s="165"/>
      <c r="C1815" s="166"/>
      <c r="D1815" s="167"/>
      <c r="E1815" s="165"/>
    </row>
    <row r="1816" spans="1:5">
      <c r="A1816" s="164"/>
      <c r="B1816" s="165"/>
      <c r="C1816" s="166"/>
      <c r="D1816" s="167"/>
      <c r="E1816" s="165"/>
    </row>
    <row r="1817" spans="1:5">
      <c r="A1817" s="164"/>
      <c r="B1817" s="165"/>
      <c r="C1817" s="166"/>
      <c r="D1817" s="167"/>
      <c r="E1817" s="165"/>
    </row>
    <row r="1818" spans="1:5">
      <c r="A1818" s="164"/>
      <c r="B1818" s="165"/>
      <c r="C1818" s="166"/>
      <c r="D1818" s="167"/>
      <c r="E1818" s="165"/>
    </row>
    <row r="1819" spans="1:5">
      <c r="A1819" s="164"/>
      <c r="B1819" s="165"/>
      <c r="C1819" s="166"/>
      <c r="D1819" s="167"/>
      <c r="E1819" s="165"/>
    </row>
    <row r="1820" spans="1:5">
      <c r="A1820" s="164"/>
      <c r="B1820" s="165"/>
      <c r="C1820" s="166"/>
      <c r="D1820" s="167"/>
      <c r="E1820" s="165"/>
    </row>
    <row r="1821" spans="1:5">
      <c r="A1821" s="164"/>
      <c r="B1821" s="165"/>
      <c r="C1821" s="166"/>
      <c r="D1821" s="167"/>
      <c r="E1821" s="165"/>
    </row>
    <row r="1822" spans="1:5">
      <c r="A1822" s="164"/>
      <c r="B1822" s="165"/>
      <c r="C1822" s="166"/>
      <c r="D1822" s="167"/>
      <c r="E1822" s="165"/>
    </row>
    <row r="1823" spans="1:5">
      <c r="A1823" s="164"/>
      <c r="B1823" s="165"/>
      <c r="C1823" s="166"/>
      <c r="D1823" s="167"/>
      <c r="E1823" s="165"/>
    </row>
    <row r="1824" spans="1:5">
      <c r="A1824" s="164"/>
      <c r="B1824" s="165"/>
      <c r="C1824" s="166"/>
      <c r="D1824" s="167"/>
      <c r="E1824" s="165"/>
    </row>
    <row r="1825" spans="1:5">
      <c r="A1825" s="164"/>
      <c r="B1825" s="165"/>
      <c r="C1825" s="166"/>
      <c r="D1825" s="167"/>
      <c r="E1825" s="165"/>
    </row>
    <row r="1826" spans="1:5">
      <c r="A1826" s="164"/>
      <c r="B1826" s="165"/>
      <c r="C1826" s="166"/>
      <c r="D1826" s="167"/>
      <c r="E1826" s="165"/>
    </row>
    <row r="1827" spans="1:5">
      <c r="A1827" s="164"/>
      <c r="B1827" s="165"/>
      <c r="C1827" s="166"/>
      <c r="D1827" s="167"/>
      <c r="E1827" s="165"/>
    </row>
    <row r="1828" spans="1:5">
      <c r="A1828" s="164"/>
      <c r="B1828" s="165"/>
      <c r="C1828" s="166"/>
      <c r="D1828" s="167"/>
      <c r="E1828" s="165"/>
    </row>
    <row r="1829" spans="1:5">
      <c r="A1829" s="164"/>
      <c r="B1829" s="165"/>
      <c r="C1829" s="166"/>
      <c r="D1829" s="167"/>
      <c r="E1829" s="165"/>
    </row>
    <row r="1830" spans="1:5">
      <c r="A1830" s="164"/>
      <c r="B1830" s="165"/>
      <c r="C1830" s="166"/>
      <c r="D1830" s="167"/>
      <c r="E1830" s="165"/>
    </row>
    <row r="1831" spans="1:5">
      <c r="A1831" s="164"/>
      <c r="B1831" s="165"/>
      <c r="C1831" s="166"/>
      <c r="D1831" s="167"/>
      <c r="E1831" s="165"/>
    </row>
    <row r="1832" spans="1:5">
      <c r="A1832" s="164"/>
      <c r="B1832" s="165"/>
      <c r="C1832" s="166"/>
      <c r="D1832" s="167"/>
      <c r="E1832" s="165"/>
    </row>
    <row r="1833" spans="1:5">
      <c r="A1833" s="164"/>
      <c r="B1833" s="165"/>
      <c r="C1833" s="166"/>
      <c r="D1833" s="167"/>
      <c r="E1833" s="165"/>
    </row>
    <row r="1834" spans="1:5">
      <c r="A1834" s="164"/>
      <c r="B1834" s="165"/>
      <c r="C1834" s="166"/>
      <c r="D1834" s="167"/>
      <c r="E1834" s="165"/>
    </row>
    <row r="1835" spans="1:5">
      <c r="A1835" s="164"/>
      <c r="B1835" s="165"/>
      <c r="C1835" s="166"/>
      <c r="D1835" s="167"/>
      <c r="E1835" s="165"/>
    </row>
    <row r="1836" spans="1:5">
      <c r="A1836" s="164"/>
      <c r="B1836" s="165"/>
      <c r="C1836" s="166"/>
      <c r="D1836" s="167"/>
      <c r="E1836" s="165"/>
    </row>
    <row r="1837" spans="1:5">
      <c r="A1837" s="164"/>
      <c r="B1837" s="165"/>
      <c r="C1837" s="166"/>
      <c r="D1837" s="167"/>
      <c r="E1837" s="165"/>
    </row>
    <row r="1838" spans="1:5">
      <c r="A1838" s="164"/>
      <c r="B1838" s="165"/>
      <c r="C1838" s="166"/>
      <c r="D1838" s="167"/>
      <c r="E1838" s="165"/>
    </row>
    <row r="1839" spans="1:5">
      <c r="A1839" s="164"/>
      <c r="B1839" s="165"/>
      <c r="C1839" s="166"/>
      <c r="D1839" s="167"/>
      <c r="E1839" s="165"/>
    </row>
    <row r="1840" spans="1:5">
      <c r="A1840" s="164"/>
      <c r="B1840" s="165"/>
      <c r="C1840" s="166"/>
      <c r="D1840" s="167"/>
      <c r="E1840" s="165"/>
    </row>
    <row r="1841" spans="1:5">
      <c r="A1841" s="164"/>
      <c r="B1841" s="165"/>
      <c r="C1841" s="166"/>
      <c r="D1841" s="167"/>
      <c r="E1841" s="165"/>
    </row>
    <row r="1842" spans="1:5">
      <c r="A1842" s="164"/>
      <c r="B1842" s="165"/>
      <c r="C1842" s="166"/>
      <c r="D1842" s="167"/>
      <c r="E1842" s="165"/>
    </row>
    <row r="1843" spans="1:5">
      <c r="A1843" s="164"/>
      <c r="B1843" s="165"/>
      <c r="C1843" s="166"/>
      <c r="D1843" s="167"/>
      <c r="E1843" s="165"/>
    </row>
    <row r="1844" spans="1:5">
      <c r="A1844" s="164"/>
      <c r="B1844" s="165"/>
      <c r="C1844" s="166"/>
      <c r="D1844" s="167"/>
      <c r="E1844" s="165"/>
    </row>
    <row r="1845" spans="1:5">
      <c r="A1845" s="164"/>
      <c r="B1845" s="165"/>
      <c r="C1845" s="166"/>
      <c r="D1845" s="167"/>
      <c r="E1845" s="165"/>
    </row>
    <row r="1846" spans="1:5">
      <c r="A1846" s="164"/>
      <c r="B1846" s="165"/>
      <c r="C1846" s="166"/>
      <c r="D1846" s="167"/>
      <c r="E1846" s="165"/>
    </row>
    <row r="1847" spans="1:5">
      <c r="A1847" s="164"/>
      <c r="B1847" s="165"/>
      <c r="C1847" s="166"/>
      <c r="D1847" s="167"/>
      <c r="E1847" s="165"/>
    </row>
    <row r="1848" spans="1:5">
      <c r="A1848" s="164"/>
      <c r="B1848" s="165"/>
      <c r="C1848" s="166"/>
      <c r="D1848" s="167"/>
      <c r="E1848" s="165"/>
    </row>
    <row r="1849" spans="1:5">
      <c r="A1849" s="164"/>
      <c r="B1849" s="165"/>
      <c r="C1849" s="166"/>
      <c r="D1849" s="167"/>
      <c r="E1849" s="165"/>
    </row>
    <row r="1850" spans="1:5">
      <c r="A1850" s="164"/>
      <c r="B1850" s="165"/>
      <c r="C1850" s="166"/>
      <c r="D1850" s="167"/>
      <c r="E1850" s="165"/>
    </row>
    <row r="1851" spans="1:5">
      <c r="A1851" s="164"/>
      <c r="B1851" s="165"/>
      <c r="C1851" s="166"/>
      <c r="D1851" s="167"/>
      <c r="E1851" s="165"/>
    </row>
    <row r="1852" spans="1:5">
      <c r="A1852" s="164"/>
      <c r="B1852" s="165"/>
      <c r="C1852" s="166"/>
      <c r="D1852" s="167"/>
      <c r="E1852" s="165"/>
    </row>
    <row r="1853" spans="1:5">
      <c r="A1853" s="164"/>
      <c r="B1853" s="165"/>
      <c r="C1853" s="166"/>
      <c r="D1853" s="167"/>
      <c r="E1853" s="165"/>
    </row>
    <row r="1854" spans="1:5">
      <c r="A1854" s="164"/>
      <c r="B1854" s="165"/>
      <c r="C1854" s="166"/>
      <c r="D1854" s="167"/>
      <c r="E1854" s="165"/>
    </row>
    <row r="1855" spans="1:5">
      <c r="A1855" s="164"/>
      <c r="B1855" s="165"/>
      <c r="C1855" s="166"/>
      <c r="D1855" s="167"/>
      <c r="E1855" s="165"/>
    </row>
    <row r="1856" spans="1:5">
      <c r="A1856" s="164"/>
      <c r="B1856" s="165"/>
      <c r="C1856" s="166"/>
      <c r="D1856" s="167"/>
      <c r="E1856" s="165"/>
    </row>
    <row r="1857" spans="1:5">
      <c r="A1857" s="164"/>
      <c r="B1857" s="165"/>
      <c r="C1857" s="166"/>
      <c r="D1857" s="167"/>
      <c r="E1857" s="165"/>
    </row>
    <row r="1858" spans="1:5">
      <c r="A1858" s="164"/>
      <c r="B1858" s="165"/>
      <c r="C1858" s="166"/>
      <c r="D1858" s="167"/>
      <c r="E1858" s="165"/>
    </row>
    <row r="1859" spans="1:5">
      <c r="A1859" s="164"/>
      <c r="B1859" s="165"/>
      <c r="C1859" s="166"/>
      <c r="D1859" s="167"/>
      <c r="E1859" s="165"/>
    </row>
    <row r="1860" spans="1:5">
      <c r="A1860" s="164"/>
      <c r="B1860" s="165"/>
      <c r="C1860" s="166"/>
      <c r="D1860" s="167"/>
      <c r="E1860" s="165"/>
    </row>
    <row r="1861" spans="1:5">
      <c r="A1861" s="164"/>
      <c r="B1861" s="165"/>
      <c r="C1861" s="166"/>
      <c r="D1861" s="167"/>
      <c r="E1861" s="165"/>
    </row>
    <row r="1862" spans="1:5">
      <c r="A1862" s="164"/>
      <c r="B1862" s="165"/>
      <c r="C1862" s="166"/>
      <c r="D1862" s="167"/>
      <c r="E1862" s="165"/>
    </row>
    <row r="1863" spans="1:5">
      <c r="A1863" s="164"/>
      <c r="B1863" s="165"/>
      <c r="C1863" s="166"/>
      <c r="D1863" s="167"/>
      <c r="E1863" s="165"/>
    </row>
    <row r="1864" spans="1:5">
      <c r="A1864" s="164"/>
      <c r="B1864" s="165"/>
      <c r="C1864" s="166"/>
      <c r="D1864" s="167"/>
      <c r="E1864" s="165"/>
    </row>
    <row r="1865" spans="1:5">
      <c r="A1865" s="164"/>
      <c r="B1865" s="165"/>
      <c r="C1865" s="166"/>
      <c r="D1865" s="167"/>
      <c r="E1865" s="165"/>
    </row>
    <row r="1866" spans="1:5">
      <c r="A1866" s="164"/>
      <c r="B1866" s="165"/>
      <c r="C1866" s="166"/>
      <c r="D1866" s="167"/>
      <c r="E1866" s="165"/>
    </row>
    <row r="1867" spans="1:5">
      <c r="A1867" s="164"/>
      <c r="B1867" s="165"/>
      <c r="C1867" s="166"/>
      <c r="D1867" s="167"/>
      <c r="E1867" s="165"/>
    </row>
    <row r="1868" spans="1:5">
      <c r="A1868" s="164"/>
      <c r="B1868" s="165"/>
      <c r="C1868" s="166"/>
      <c r="D1868" s="167"/>
      <c r="E1868" s="165"/>
    </row>
    <row r="1869" spans="1:5">
      <c r="A1869" s="164"/>
      <c r="B1869" s="165"/>
      <c r="C1869" s="166"/>
      <c r="D1869" s="167"/>
      <c r="E1869" s="165"/>
    </row>
    <row r="1870" spans="1:5">
      <c r="A1870" s="164"/>
      <c r="B1870" s="165"/>
      <c r="C1870" s="166"/>
      <c r="D1870" s="167"/>
      <c r="E1870" s="165"/>
    </row>
    <row r="1871" spans="1:5">
      <c r="A1871" s="164"/>
      <c r="B1871" s="165"/>
      <c r="C1871" s="166"/>
      <c r="D1871" s="167"/>
      <c r="E1871" s="165"/>
    </row>
    <row r="1872" spans="1:5">
      <c r="A1872" s="164"/>
      <c r="B1872" s="165"/>
      <c r="C1872" s="166"/>
      <c r="D1872" s="167"/>
      <c r="E1872" s="165"/>
    </row>
    <row r="1873" spans="1:5">
      <c r="A1873" s="164"/>
      <c r="B1873" s="165"/>
      <c r="C1873" s="166"/>
      <c r="D1873" s="167"/>
      <c r="E1873" s="165"/>
    </row>
    <row r="1874" spans="1:5">
      <c r="A1874" s="164"/>
      <c r="B1874" s="165"/>
      <c r="C1874" s="166"/>
      <c r="D1874" s="167"/>
      <c r="E1874" s="165"/>
    </row>
    <row r="1875" spans="1:5">
      <c r="A1875" s="164"/>
      <c r="B1875" s="165"/>
      <c r="C1875" s="166"/>
      <c r="D1875" s="167"/>
      <c r="E1875" s="165"/>
    </row>
    <row r="1876" spans="1:5">
      <c r="A1876" s="164"/>
      <c r="B1876" s="165"/>
      <c r="C1876" s="166"/>
      <c r="D1876" s="167"/>
      <c r="E1876" s="165"/>
    </row>
    <row r="1877" spans="1:5">
      <c r="A1877" s="164"/>
      <c r="B1877" s="165"/>
      <c r="C1877" s="166"/>
      <c r="D1877" s="167"/>
      <c r="E1877" s="165"/>
    </row>
    <row r="1878" spans="1:5">
      <c r="A1878" s="164"/>
      <c r="B1878" s="165"/>
      <c r="C1878" s="166"/>
      <c r="D1878" s="167"/>
      <c r="E1878" s="165"/>
    </row>
    <row r="1879" spans="1:5">
      <c r="A1879" s="164"/>
      <c r="B1879" s="165"/>
      <c r="C1879" s="166"/>
      <c r="D1879" s="167"/>
      <c r="E1879" s="165"/>
    </row>
    <row r="1880" spans="1:5">
      <c r="A1880" s="164"/>
      <c r="B1880" s="165"/>
      <c r="C1880" s="166"/>
      <c r="D1880" s="167"/>
      <c r="E1880" s="165"/>
    </row>
    <row r="1881" spans="1:5">
      <c r="A1881" s="164"/>
      <c r="B1881" s="165"/>
      <c r="C1881" s="166"/>
      <c r="D1881" s="167"/>
      <c r="E1881" s="165"/>
    </row>
    <row r="1882" spans="1:5">
      <c r="A1882" s="164"/>
      <c r="B1882" s="165"/>
      <c r="C1882" s="166"/>
      <c r="D1882" s="167"/>
      <c r="E1882" s="165"/>
    </row>
    <row r="1883" spans="1:5">
      <c r="A1883" s="164"/>
      <c r="B1883" s="165"/>
      <c r="C1883" s="166"/>
      <c r="D1883" s="167"/>
      <c r="E1883" s="165"/>
    </row>
    <row r="1884" spans="1:5">
      <c r="A1884" s="164"/>
      <c r="B1884" s="165"/>
      <c r="C1884" s="166"/>
      <c r="D1884" s="167"/>
      <c r="E1884" s="165"/>
    </row>
    <row r="1885" spans="1:5">
      <c r="A1885" s="164"/>
      <c r="B1885" s="165"/>
      <c r="C1885" s="166"/>
      <c r="D1885" s="167"/>
      <c r="E1885" s="165"/>
    </row>
    <row r="1886" spans="1:5">
      <c r="A1886" s="164"/>
      <c r="B1886" s="165"/>
      <c r="C1886" s="166"/>
      <c r="D1886" s="167"/>
      <c r="E1886" s="165"/>
    </row>
    <row r="1887" spans="1:5">
      <c r="A1887" s="164"/>
      <c r="B1887" s="165"/>
      <c r="C1887" s="166"/>
      <c r="D1887" s="167"/>
      <c r="E1887" s="165"/>
    </row>
    <row r="1888" spans="1:5">
      <c r="A1888" s="164"/>
      <c r="B1888" s="165"/>
      <c r="C1888" s="166"/>
      <c r="D1888" s="167"/>
      <c r="E1888" s="165"/>
    </row>
    <row r="1889" spans="1:5">
      <c r="A1889" s="164"/>
      <c r="B1889" s="165"/>
      <c r="C1889" s="166"/>
      <c r="D1889" s="167"/>
      <c r="E1889" s="165"/>
    </row>
    <row r="1890" spans="1:5">
      <c r="A1890" s="164"/>
      <c r="B1890" s="165"/>
      <c r="C1890" s="166"/>
      <c r="D1890" s="167"/>
      <c r="E1890" s="165"/>
    </row>
    <row r="1891" spans="1:5">
      <c r="A1891" s="164"/>
      <c r="B1891" s="165"/>
      <c r="C1891" s="166"/>
      <c r="D1891" s="167"/>
      <c r="E1891" s="165"/>
    </row>
    <row r="1892" spans="1:5">
      <c r="A1892" s="164"/>
      <c r="B1892" s="165"/>
      <c r="C1892" s="166"/>
      <c r="D1892" s="167"/>
      <c r="E1892" s="165"/>
    </row>
    <row r="1893" spans="1:5">
      <c r="A1893" s="164"/>
      <c r="B1893" s="165"/>
      <c r="C1893" s="166"/>
      <c r="D1893" s="167"/>
      <c r="E1893" s="165"/>
    </row>
    <row r="1894" spans="1:5">
      <c r="A1894" s="164"/>
      <c r="B1894" s="165"/>
      <c r="C1894" s="166"/>
      <c r="D1894" s="167"/>
      <c r="E1894" s="165"/>
    </row>
    <row r="1895" spans="1:5">
      <c r="A1895" s="164"/>
      <c r="B1895" s="165"/>
      <c r="C1895" s="166"/>
      <c r="D1895" s="167"/>
      <c r="E1895" s="165"/>
    </row>
    <row r="1896" spans="1:5">
      <c r="A1896" s="164"/>
      <c r="B1896" s="165"/>
      <c r="C1896" s="166"/>
      <c r="D1896" s="167"/>
      <c r="E1896" s="165"/>
    </row>
    <row r="1897" spans="1:5">
      <c r="A1897" s="164"/>
      <c r="B1897" s="165"/>
      <c r="C1897" s="166"/>
      <c r="D1897" s="167"/>
      <c r="E1897" s="165"/>
    </row>
    <row r="1898" spans="1:5">
      <c r="A1898" s="164"/>
      <c r="B1898" s="165"/>
      <c r="C1898" s="166"/>
      <c r="D1898" s="167"/>
      <c r="E1898" s="165"/>
    </row>
    <row r="1899" spans="1:5">
      <c r="A1899" s="164"/>
      <c r="B1899" s="165"/>
      <c r="C1899" s="166"/>
      <c r="D1899" s="167"/>
      <c r="E1899" s="165"/>
    </row>
    <row r="1900" spans="1:5">
      <c r="A1900" s="164"/>
      <c r="B1900" s="165"/>
      <c r="C1900" s="166"/>
      <c r="D1900" s="167"/>
      <c r="E1900" s="165"/>
    </row>
    <row r="1901" spans="1:5">
      <c r="A1901" s="164"/>
      <c r="B1901" s="165"/>
      <c r="C1901" s="166"/>
      <c r="D1901" s="167"/>
      <c r="E1901" s="165"/>
    </row>
    <row r="1902" spans="1:5">
      <c r="A1902" s="164"/>
      <c r="B1902" s="165"/>
      <c r="C1902" s="166"/>
      <c r="D1902" s="167"/>
      <c r="E1902" s="165"/>
    </row>
    <row r="1903" spans="1:5">
      <c r="A1903" s="164"/>
      <c r="B1903" s="165"/>
      <c r="C1903" s="166"/>
      <c r="D1903" s="167"/>
      <c r="E1903" s="165"/>
    </row>
    <row r="1904" spans="1:5">
      <c r="A1904" s="164"/>
      <c r="B1904" s="165"/>
      <c r="C1904" s="166"/>
      <c r="D1904" s="167"/>
      <c r="E1904" s="165"/>
    </row>
    <row r="1905" spans="1:5">
      <c r="A1905" s="164"/>
      <c r="B1905" s="165"/>
      <c r="C1905" s="166"/>
      <c r="D1905" s="167"/>
      <c r="E1905" s="165"/>
    </row>
    <row r="1906" spans="1:5">
      <c r="A1906" s="164"/>
      <c r="B1906" s="165"/>
      <c r="C1906" s="166"/>
      <c r="D1906" s="167"/>
      <c r="E1906" s="165"/>
    </row>
    <row r="1907" spans="1:5">
      <c r="A1907" s="164"/>
      <c r="B1907" s="165"/>
      <c r="C1907" s="166"/>
      <c r="D1907" s="167"/>
      <c r="E1907" s="165"/>
    </row>
    <row r="1908" spans="1:5">
      <c r="A1908" s="164"/>
      <c r="B1908" s="165"/>
      <c r="C1908" s="166"/>
      <c r="D1908" s="167"/>
      <c r="E1908" s="165"/>
    </row>
    <row r="1909" spans="1:5">
      <c r="A1909" s="164"/>
      <c r="B1909" s="165"/>
      <c r="C1909" s="166"/>
      <c r="D1909" s="167"/>
      <c r="E1909" s="165"/>
    </row>
    <row r="1910" spans="1:5">
      <c r="A1910" s="164"/>
      <c r="B1910" s="165"/>
      <c r="C1910" s="166"/>
      <c r="D1910" s="167"/>
      <c r="E1910" s="165"/>
    </row>
    <row r="1911" spans="1:5">
      <c r="A1911" s="164"/>
      <c r="B1911" s="165"/>
      <c r="C1911" s="166"/>
      <c r="D1911" s="167"/>
      <c r="E1911" s="165"/>
    </row>
    <row r="1912" spans="1:5">
      <c r="A1912" s="164"/>
      <c r="B1912" s="165"/>
      <c r="C1912" s="166"/>
      <c r="D1912" s="167"/>
      <c r="E1912" s="165"/>
    </row>
    <row r="1913" spans="1:5">
      <c r="A1913" s="164"/>
      <c r="B1913" s="165"/>
      <c r="C1913" s="166"/>
      <c r="D1913" s="167"/>
      <c r="E1913" s="165"/>
    </row>
    <row r="1914" spans="1:5">
      <c r="A1914" s="164"/>
      <c r="B1914" s="165"/>
      <c r="C1914" s="166"/>
      <c r="D1914" s="167"/>
      <c r="E1914" s="165"/>
    </row>
    <row r="1915" spans="1:5">
      <c r="A1915" s="164"/>
      <c r="B1915" s="165"/>
      <c r="C1915" s="166"/>
      <c r="D1915" s="167"/>
      <c r="E1915" s="165"/>
    </row>
    <row r="1916" spans="1:5">
      <c r="A1916" s="164"/>
      <c r="B1916" s="165"/>
      <c r="C1916" s="166"/>
      <c r="D1916" s="167"/>
      <c r="E1916" s="165"/>
    </row>
    <row r="1917" spans="1:5">
      <c r="A1917" s="164"/>
      <c r="B1917" s="165"/>
      <c r="C1917" s="166"/>
      <c r="D1917" s="167"/>
      <c r="E1917" s="165"/>
    </row>
    <row r="1918" spans="1:5">
      <c r="A1918" s="164"/>
      <c r="B1918" s="165"/>
      <c r="C1918" s="166"/>
      <c r="D1918" s="167"/>
      <c r="E1918" s="165"/>
    </row>
    <row r="1919" spans="1:5">
      <c r="A1919" s="164"/>
      <c r="B1919" s="165"/>
      <c r="C1919" s="166"/>
      <c r="D1919" s="167"/>
      <c r="E1919" s="165"/>
    </row>
    <row r="1920" spans="1:5">
      <c r="A1920" s="164"/>
      <c r="B1920" s="165"/>
      <c r="C1920" s="166"/>
      <c r="D1920" s="167"/>
      <c r="E1920" s="165"/>
    </row>
    <row r="1921" spans="1:5">
      <c r="A1921" s="164"/>
      <c r="B1921" s="165"/>
      <c r="C1921" s="166"/>
      <c r="D1921" s="167"/>
      <c r="E1921" s="165"/>
    </row>
    <row r="1922" spans="1:5">
      <c r="A1922" s="164"/>
      <c r="B1922" s="165"/>
      <c r="C1922" s="166"/>
      <c r="D1922" s="167"/>
      <c r="E1922" s="165"/>
    </row>
    <row r="1923" spans="1:5">
      <c r="A1923" s="164"/>
      <c r="B1923" s="165"/>
      <c r="C1923" s="166"/>
      <c r="D1923" s="167"/>
      <c r="E1923" s="165"/>
    </row>
    <row r="1924" spans="1:5">
      <c r="A1924" s="164"/>
      <c r="B1924" s="165"/>
      <c r="C1924" s="166"/>
      <c r="D1924" s="167"/>
      <c r="E1924" s="165"/>
    </row>
    <row r="1925" spans="1:5">
      <c r="A1925" s="164"/>
      <c r="B1925" s="165"/>
      <c r="C1925" s="166"/>
      <c r="D1925" s="167"/>
      <c r="E1925" s="165"/>
    </row>
    <row r="1926" spans="1:5">
      <c r="A1926" s="164"/>
      <c r="B1926" s="165"/>
      <c r="C1926" s="166"/>
      <c r="D1926" s="167"/>
      <c r="E1926" s="165"/>
    </row>
    <row r="1927" spans="1:5">
      <c r="A1927" s="164"/>
      <c r="B1927" s="165"/>
      <c r="C1927" s="166"/>
      <c r="D1927" s="167"/>
      <c r="E1927" s="165"/>
    </row>
    <row r="1928" spans="1:5">
      <c r="A1928" s="164"/>
      <c r="B1928" s="165"/>
      <c r="C1928" s="166"/>
      <c r="D1928" s="167"/>
      <c r="E1928" s="165"/>
    </row>
    <row r="1929" spans="1:5">
      <c r="A1929" s="164"/>
      <c r="B1929" s="165"/>
      <c r="C1929" s="166"/>
      <c r="D1929" s="167"/>
      <c r="E1929" s="165"/>
    </row>
    <row r="1930" spans="1:5">
      <c r="A1930" s="164"/>
      <c r="B1930" s="165"/>
      <c r="C1930" s="166"/>
      <c r="D1930" s="167"/>
      <c r="E1930" s="165"/>
    </row>
    <row r="1931" spans="1:5">
      <c r="A1931" s="164"/>
      <c r="B1931" s="165"/>
      <c r="C1931" s="166"/>
      <c r="D1931" s="167"/>
      <c r="E1931" s="165"/>
    </row>
    <row r="1932" spans="1:5">
      <c r="A1932" s="164"/>
      <c r="B1932" s="165"/>
      <c r="C1932" s="166"/>
      <c r="D1932" s="167"/>
      <c r="E1932" s="165"/>
    </row>
    <row r="1933" spans="1:5">
      <c r="A1933" s="164"/>
      <c r="B1933" s="165"/>
      <c r="C1933" s="166"/>
      <c r="D1933" s="167"/>
      <c r="E1933" s="165"/>
    </row>
    <row r="1934" spans="1:5">
      <c r="A1934" s="164"/>
      <c r="B1934" s="165"/>
      <c r="C1934" s="166"/>
      <c r="D1934" s="167"/>
      <c r="E1934" s="165"/>
    </row>
    <row r="1935" spans="1:5">
      <c r="A1935" s="164"/>
      <c r="B1935" s="165"/>
      <c r="C1935" s="166"/>
      <c r="D1935" s="167"/>
      <c r="E1935" s="165"/>
    </row>
    <row r="1936" spans="1:5">
      <c r="A1936" s="164"/>
      <c r="B1936" s="165"/>
      <c r="C1936" s="166"/>
      <c r="D1936" s="167"/>
      <c r="E1936" s="165"/>
    </row>
    <row r="1937" spans="1:5">
      <c r="A1937" s="164"/>
      <c r="B1937" s="165"/>
      <c r="C1937" s="166"/>
      <c r="D1937" s="167"/>
      <c r="E1937" s="165"/>
    </row>
    <row r="1938" spans="1:5">
      <c r="A1938" s="164"/>
      <c r="B1938" s="165"/>
      <c r="C1938" s="166"/>
      <c r="D1938" s="167"/>
      <c r="E1938" s="165"/>
    </row>
    <row r="1939" spans="1:5">
      <c r="A1939" s="164"/>
      <c r="B1939" s="165"/>
      <c r="C1939" s="166"/>
      <c r="D1939" s="167"/>
      <c r="E1939" s="165"/>
    </row>
    <row r="1940" spans="1:5">
      <c r="A1940" s="164"/>
      <c r="B1940" s="165"/>
      <c r="C1940" s="166"/>
      <c r="D1940" s="167"/>
      <c r="E1940" s="165"/>
    </row>
    <row r="1941" spans="1:5">
      <c r="A1941" s="164"/>
      <c r="B1941" s="165"/>
      <c r="C1941" s="166"/>
      <c r="D1941" s="167"/>
      <c r="E1941" s="165"/>
    </row>
    <row r="1942" spans="1:5">
      <c r="A1942" s="164"/>
      <c r="B1942" s="165"/>
      <c r="C1942" s="166"/>
      <c r="D1942" s="167"/>
      <c r="E1942" s="165"/>
    </row>
    <row r="1943" spans="1:5">
      <c r="A1943" s="164"/>
      <c r="B1943" s="165"/>
      <c r="C1943" s="166"/>
      <c r="D1943" s="167"/>
      <c r="E1943" s="165"/>
    </row>
    <row r="1944" spans="1:5">
      <c r="A1944" s="164"/>
      <c r="B1944" s="165"/>
      <c r="C1944" s="166"/>
      <c r="D1944" s="167"/>
      <c r="E1944" s="165"/>
    </row>
    <row r="1945" spans="1:5">
      <c r="A1945" s="164"/>
      <c r="B1945" s="165"/>
      <c r="C1945" s="166"/>
      <c r="D1945" s="167"/>
      <c r="E1945" s="165"/>
    </row>
    <row r="1946" spans="1:5">
      <c r="A1946" s="164"/>
      <c r="B1946" s="165"/>
      <c r="C1946" s="166"/>
      <c r="D1946" s="167"/>
      <c r="E1946" s="165"/>
    </row>
    <row r="1947" spans="1:5">
      <c r="A1947" s="164"/>
      <c r="B1947" s="165"/>
      <c r="C1947" s="166"/>
      <c r="D1947" s="167"/>
      <c r="E1947" s="165"/>
    </row>
    <row r="1948" spans="1:5">
      <c r="A1948" s="164"/>
      <c r="B1948" s="165"/>
      <c r="C1948" s="166"/>
      <c r="D1948" s="167"/>
      <c r="E1948" s="165"/>
    </row>
    <row r="1949" spans="1:5">
      <c r="A1949" s="164"/>
      <c r="B1949" s="165"/>
      <c r="C1949" s="166"/>
      <c r="D1949" s="167"/>
      <c r="E1949" s="165"/>
    </row>
    <row r="1950" spans="1:5">
      <c r="A1950" s="164"/>
      <c r="B1950" s="165"/>
      <c r="C1950" s="166"/>
      <c r="D1950" s="167"/>
      <c r="E1950" s="165"/>
    </row>
    <row r="1951" spans="1:5">
      <c r="A1951" s="164"/>
      <c r="B1951" s="165"/>
      <c r="C1951" s="166"/>
      <c r="D1951" s="167"/>
      <c r="E1951" s="165"/>
    </row>
    <row r="1952" spans="1:5">
      <c r="A1952" s="164"/>
      <c r="B1952" s="165"/>
      <c r="C1952" s="166"/>
      <c r="D1952" s="167"/>
      <c r="E1952" s="165"/>
    </row>
    <row r="1953" spans="1:5">
      <c r="A1953" s="164"/>
      <c r="B1953" s="165"/>
      <c r="C1953" s="166"/>
      <c r="D1953" s="167"/>
      <c r="E1953" s="165"/>
    </row>
    <row r="1954" spans="1:5">
      <c r="A1954" s="164"/>
      <c r="B1954" s="165"/>
      <c r="C1954" s="166"/>
      <c r="D1954" s="167"/>
      <c r="E1954" s="165"/>
    </row>
    <row r="1955" spans="1:5">
      <c r="A1955" s="164"/>
      <c r="B1955" s="165"/>
      <c r="C1955" s="166"/>
      <c r="D1955" s="167"/>
      <c r="E1955" s="165"/>
    </row>
    <row r="1956" spans="1:5">
      <c r="A1956" s="164"/>
      <c r="B1956" s="165"/>
      <c r="C1956" s="166"/>
      <c r="D1956" s="167"/>
      <c r="E1956" s="165"/>
    </row>
    <row r="1957" spans="1:5">
      <c r="A1957" s="164"/>
      <c r="B1957" s="165"/>
      <c r="C1957" s="166"/>
      <c r="D1957" s="167"/>
      <c r="E1957" s="165"/>
    </row>
    <row r="1958" spans="1:5">
      <c r="A1958" s="164"/>
      <c r="B1958" s="165"/>
      <c r="C1958" s="166"/>
      <c r="D1958" s="167"/>
      <c r="E1958" s="165"/>
    </row>
    <row r="1959" spans="1:5">
      <c r="A1959" s="164"/>
      <c r="B1959" s="165"/>
      <c r="C1959" s="166"/>
      <c r="D1959" s="167"/>
      <c r="E1959" s="165"/>
    </row>
    <row r="1960" spans="1:5">
      <c r="A1960" s="164"/>
      <c r="B1960" s="165"/>
      <c r="C1960" s="166"/>
      <c r="D1960" s="167"/>
      <c r="E1960" s="165"/>
    </row>
    <row r="1961" spans="1:5">
      <c r="A1961" s="164"/>
      <c r="B1961" s="165"/>
      <c r="C1961" s="166"/>
      <c r="D1961" s="167"/>
      <c r="E1961" s="165"/>
    </row>
    <row r="1962" spans="1:5">
      <c r="A1962" s="164"/>
      <c r="B1962" s="165"/>
      <c r="C1962" s="166"/>
      <c r="D1962" s="167"/>
      <c r="E1962" s="165"/>
    </row>
    <row r="1963" spans="1:5">
      <c r="A1963" s="164"/>
      <c r="B1963" s="165"/>
      <c r="C1963" s="166"/>
      <c r="D1963" s="167"/>
      <c r="E1963" s="165"/>
    </row>
    <row r="1964" spans="1:5">
      <c r="A1964" s="164"/>
      <c r="B1964" s="165"/>
      <c r="C1964" s="166"/>
      <c r="D1964" s="167"/>
      <c r="E1964" s="165"/>
    </row>
    <row r="1965" spans="1:5">
      <c r="A1965" s="164"/>
      <c r="B1965" s="165"/>
      <c r="C1965" s="166"/>
      <c r="D1965" s="167"/>
      <c r="E1965" s="165"/>
    </row>
    <row r="1966" spans="1:5">
      <c r="A1966" s="164"/>
      <c r="B1966" s="165"/>
      <c r="C1966" s="166"/>
      <c r="D1966" s="167"/>
      <c r="E1966" s="165"/>
    </row>
    <row r="1967" spans="1:5">
      <c r="A1967" s="164"/>
      <c r="B1967" s="165"/>
      <c r="C1967" s="166"/>
      <c r="D1967" s="167"/>
      <c r="E1967" s="165"/>
    </row>
    <row r="1968" spans="1:5">
      <c r="A1968" s="164"/>
      <c r="B1968" s="165"/>
      <c r="C1968" s="166"/>
      <c r="D1968" s="167"/>
      <c r="E1968" s="165"/>
    </row>
    <row r="1969" spans="1:5">
      <c r="A1969" s="164"/>
      <c r="B1969" s="165"/>
      <c r="C1969" s="166"/>
      <c r="D1969" s="167"/>
      <c r="E1969" s="165"/>
    </row>
    <row r="1970" spans="1:5">
      <c r="A1970" s="164"/>
      <c r="B1970" s="165"/>
      <c r="C1970" s="166"/>
      <c r="D1970" s="167"/>
      <c r="E1970" s="165"/>
    </row>
    <row r="1971" spans="1:5">
      <c r="A1971" s="164"/>
      <c r="B1971" s="165"/>
      <c r="C1971" s="166"/>
      <c r="D1971" s="167"/>
      <c r="E1971" s="165"/>
    </row>
    <row r="1972" spans="1:5">
      <c r="A1972" s="164"/>
      <c r="B1972" s="165"/>
      <c r="C1972" s="166"/>
      <c r="D1972" s="167"/>
      <c r="E1972" s="165"/>
    </row>
    <row r="1973" spans="1:5">
      <c r="A1973" s="164"/>
      <c r="B1973" s="165"/>
      <c r="C1973" s="166"/>
      <c r="D1973" s="167"/>
      <c r="E1973" s="165"/>
    </row>
    <row r="1974" spans="1:5">
      <c r="A1974" s="164"/>
      <c r="B1974" s="165"/>
      <c r="C1974" s="166"/>
      <c r="D1974" s="167"/>
      <c r="E1974" s="165"/>
    </row>
    <row r="1975" spans="1:5">
      <c r="A1975" s="164"/>
      <c r="B1975" s="165"/>
      <c r="C1975" s="166"/>
      <c r="D1975" s="167"/>
      <c r="E1975" s="165"/>
    </row>
    <row r="1976" spans="1:5">
      <c r="A1976" s="164"/>
      <c r="B1976" s="165"/>
      <c r="C1976" s="166"/>
      <c r="D1976" s="167"/>
      <c r="E1976" s="165"/>
    </row>
    <row r="1977" spans="1:5">
      <c r="A1977" s="164"/>
      <c r="B1977" s="165"/>
      <c r="C1977" s="166"/>
      <c r="D1977" s="167"/>
      <c r="E1977" s="165"/>
    </row>
    <row r="1978" spans="1:5">
      <c r="A1978" s="164"/>
      <c r="B1978" s="165"/>
      <c r="C1978" s="166"/>
      <c r="D1978" s="167"/>
      <c r="E1978" s="165"/>
    </row>
    <row r="1979" spans="1:5">
      <c r="A1979" s="164"/>
      <c r="B1979" s="165"/>
      <c r="C1979" s="166"/>
      <c r="D1979" s="167"/>
      <c r="E1979" s="165"/>
    </row>
    <row r="1980" spans="1:5">
      <c r="A1980" s="164"/>
      <c r="B1980" s="165"/>
      <c r="C1980" s="166"/>
      <c r="D1980" s="167"/>
      <c r="E1980" s="165"/>
    </row>
    <row r="1981" spans="1:5">
      <c r="A1981" s="164"/>
      <c r="B1981" s="165"/>
      <c r="C1981" s="166"/>
      <c r="D1981" s="167"/>
      <c r="E1981" s="165"/>
    </row>
    <row r="1982" spans="1:5">
      <c r="A1982" s="164"/>
      <c r="B1982" s="165"/>
      <c r="C1982" s="166"/>
      <c r="D1982" s="167"/>
      <c r="E1982" s="165"/>
    </row>
    <row r="1983" spans="1:5">
      <c r="A1983" s="164"/>
      <c r="B1983" s="165"/>
      <c r="C1983" s="166"/>
      <c r="D1983" s="167"/>
      <c r="E1983" s="165"/>
    </row>
    <row r="1984" spans="1:5">
      <c r="A1984" s="164"/>
      <c r="B1984" s="165"/>
      <c r="C1984" s="166"/>
      <c r="D1984" s="167"/>
      <c r="E1984" s="165"/>
    </row>
    <row r="1985" spans="1:5">
      <c r="A1985" s="164"/>
      <c r="B1985" s="165"/>
      <c r="C1985" s="166"/>
      <c r="D1985" s="167"/>
      <c r="E1985" s="165"/>
    </row>
    <row r="1986" spans="1:5">
      <c r="A1986" s="164"/>
      <c r="B1986" s="165"/>
      <c r="C1986" s="166"/>
      <c r="D1986" s="167"/>
      <c r="E1986" s="165"/>
    </row>
    <row r="1987" spans="1:5">
      <c r="A1987" s="164"/>
      <c r="B1987" s="165"/>
      <c r="C1987" s="166"/>
      <c r="D1987" s="167"/>
      <c r="E1987" s="165"/>
    </row>
    <row r="1988" spans="1:5">
      <c r="A1988" s="164"/>
      <c r="B1988" s="165"/>
      <c r="C1988" s="166"/>
      <c r="D1988" s="167"/>
      <c r="E1988" s="165"/>
    </row>
    <row r="1989" spans="1:5">
      <c r="A1989" s="164"/>
      <c r="B1989" s="165"/>
      <c r="C1989" s="166"/>
      <c r="D1989" s="167"/>
      <c r="E1989" s="165"/>
    </row>
    <row r="1990" spans="1:5">
      <c r="A1990" s="164"/>
      <c r="B1990" s="165"/>
      <c r="C1990" s="166"/>
      <c r="D1990" s="167"/>
      <c r="E1990" s="165"/>
    </row>
    <row r="1991" spans="1:5">
      <c r="A1991" s="164"/>
      <c r="B1991" s="165"/>
      <c r="C1991" s="166"/>
      <c r="D1991" s="167"/>
      <c r="E1991" s="165"/>
    </row>
    <row r="1992" spans="1:5">
      <c r="A1992" s="164"/>
      <c r="B1992" s="165"/>
      <c r="C1992" s="166"/>
      <c r="D1992" s="167"/>
      <c r="E1992" s="165"/>
    </row>
    <row r="1993" spans="1:5">
      <c r="A1993" s="164"/>
      <c r="B1993" s="165"/>
      <c r="C1993" s="166"/>
      <c r="D1993" s="167"/>
      <c r="E1993" s="165"/>
    </row>
    <row r="1994" spans="1:5">
      <c r="A1994" s="164"/>
      <c r="B1994" s="165"/>
      <c r="C1994" s="166"/>
      <c r="D1994" s="167"/>
      <c r="E1994" s="165"/>
    </row>
    <row r="1995" spans="1:5">
      <c r="A1995" s="164"/>
      <c r="B1995" s="165"/>
      <c r="C1995" s="166"/>
      <c r="D1995" s="167"/>
      <c r="E1995" s="165"/>
    </row>
    <row r="1996" spans="1:5">
      <c r="A1996" s="164"/>
      <c r="B1996" s="165"/>
      <c r="C1996" s="166"/>
      <c r="D1996" s="167"/>
      <c r="E1996" s="165"/>
    </row>
    <row r="1997" spans="1:5">
      <c r="A1997" s="164"/>
      <c r="B1997" s="165"/>
      <c r="C1997" s="166"/>
      <c r="D1997" s="167"/>
      <c r="E1997" s="165"/>
    </row>
    <row r="1998" spans="1:5">
      <c r="A1998" s="164"/>
      <c r="B1998" s="165"/>
      <c r="C1998" s="166"/>
      <c r="D1998" s="167"/>
      <c r="E1998" s="165"/>
    </row>
    <row r="1999" spans="1:5">
      <c r="A1999" s="164"/>
      <c r="B1999" s="165"/>
      <c r="C1999" s="166"/>
      <c r="D1999" s="167"/>
      <c r="E1999" s="165"/>
    </row>
    <row r="2000" spans="1:5">
      <c r="A2000" s="164"/>
      <c r="B2000" s="165"/>
      <c r="C2000" s="166"/>
      <c r="D2000" s="167"/>
      <c r="E2000" s="165"/>
    </row>
    <row r="2001" spans="1:5">
      <c r="A2001" s="164"/>
      <c r="B2001" s="165"/>
      <c r="C2001" s="166"/>
      <c r="D2001" s="167"/>
      <c r="E2001" s="165"/>
    </row>
    <row r="2002" spans="1:5">
      <c r="A2002" s="164"/>
      <c r="B2002" s="165"/>
      <c r="C2002" s="166"/>
      <c r="D2002" s="167"/>
      <c r="E2002" s="165"/>
    </row>
    <row r="2003" spans="1:5">
      <c r="A2003" s="164"/>
      <c r="B2003" s="165"/>
      <c r="C2003" s="166"/>
      <c r="D2003" s="167"/>
      <c r="E2003" s="165"/>
    </row>
    <row r="2004" spans="1:5">
      <c r="A2004" s="164"/>
      <c r="B2004" s="165"/>
      <c r="C2004" s="166"/>
      <c r="D2004" s="167"/>
      <c r="E2004" s="165"/>
    </row>
    <row r="2005" spans="1:5">
      <c r="A2005" s="164"/>
      <c r="B2005" s="165"/>
      <c r="C2005" s="166"/>
      <c r="D2005" s="167"/>
      <c r="E2005" s="165"/>
    </row>
    <row r="2006" spans="1:5">
      <c r="A2006" s="164"/>
      <c r="B2006" s="165"/>
      <c r="C2006" s="166"/>
      <c r="D2006" s="167"/>
      <c r="E2006" s="165"/>
    </row>
    <row r="2007" spans="1:5">
      <c r="A2007" s="164"/>
      <c r="B2007" s="165"/>
      <c r="C2007" s="166"/>
      <c r="D2007" s="167"/>
      <c r="E2007" s="165"/>
    </row>
    <row r="2008" spans="1:5">
      <c r="A2008" s="164"/>
      <c r="B2008" s="165"/>
      <c r="C2008" s="166"/>
      <c r="D2008" s="167"/>
      <c r="E2008" s="165"/>
    </row>
    <row r="2009" spans="1:5">
      <c r="A2009" s="164"/>
      <c r="B2009" s="165"/>
      <c r="C2009" s="166"/>
      <c r="D2009" s="167"/>
      <c r="E2009" s="165"/>
    </row>
    <row r="2010" spans="1:5">
      <c r="A2010" s="164"/>
      <c r="B2010" s="165"/>
      <c r="C2010" s="166"/>
      <c r="D2010" s="167"/>
      <c r="E2010" s="165"/>
    </row>
    <row r="2011" spans="1:5">
      <c r="A2011" s="164"/>
      <c r="B2011" s="165"/>
      <c r="C2011" s="166"/>
      <c r="D2011" s="167"/>
      <c r="E2011" s="165"/>
    </row>
    <row r="2012" spans="1:5">
      <c r="A2012" s="164"/>
      <c r="B2012" s="165"/>
      <c r="C2012" s="166"/>
      <c r="D2012" s="167"/>
      <c r="E2012" s="165"/>
    </row>
    <row r="2013" spans="1:5">
      <c r="A2013" s="164"/>
      <c r="B2013" s="165"/>
      <c r="C2013" s="166"/>
      <c r="D2013" s="167"/>
      <c r="E2013" s="165"/>
    </row>
    <row r="2014" spans="1:5">
      <c r="A2014" s="164"/>
      <c r="B2014" s="165"/>
      <c r="C2014" s="166"/>
      <c r="D2014" s="167"/>
      <c r="E2014" s="165"/>
    </row>
    <row r="2015" spans="1:5">
      <c r="A2015" s="164"/>
      <c r="B2015" s="165"/>
      <c r="C2015" s="166"/>
      <c r="D2015" s="167"/>
      <c r="E2015" s="165"/>
    </row>
    <row r="2016" spans="1:5">
      <c r="A2016" s="164"/>
      <c r="B2016" s="165"/>
      <c r="C2016" s="166"/>
      <c r="D2016" s="167"/>
      <c r="E2016" s="165"/>
    </row>
    <row r="2017" spans="1:5">
      <c r="A2017" s="164"/>
      <c r="B2017" s="165"/>
      <c r="C2017" s="166"/>
      <c r="D2017" s="167"/>
      <c r="E2017" s="165"/>
    </row>
    <row r="2018" spans="1:5">
      <c r="A2018" s="164"/>
      <c r="B2018" s="165"/>
      <c r="C2018" s="166"/>
      <c r="D2018" s="167"/>
      <c r="E2018" s="165"/>
    </row>
    <row r="2019" spans="1:5">
      <c r="A2019" s="164"/>
      <c r="B2019" s="165"/>
      <c r="C2019" s="166"/>
      <c r="D2019" s="167"/>
      <c r="E2019" s="165"/>
    </row>
    <row r="2020" spans="1:5">
      <c r="A2020" s="164"/>
      <c r="B2020" s="165"/>
      <c r="C2020" s="166"/>
      <c r="D2020" s="167"/>
      <c r="E2020" s="165"/>
    </row>
    <row r="2021" spans="1:5">
      <c r="A2021" s="164"/>
      <c r="B2021" s="165"/>
      <c r="C2021" s="166"/>
      <c r="D2021" s="167"/>
      <c r="E2021" s="165"/>
    </row>
    <row r="2022" spans="1:5">
      <c r="A2022" s="164"/>
      <c r="B2022" s="165"/>
      <c r="C2022" s="166"/>
      <c r="D2022" s="167"/>
      <c r="E2022" s="165"/>
    </row>
    <row r="2023" spans="1:5">
      <c r="A2023" s="164"/>
      <c r="B2023" s="165"/>
      <c r="C2023" s="166"/>
      <c r="D2023" s="167"/>
      <c r="E2023" s="165"/>
    </row>
    <row r="2024" spans="1:5">
      <c r="A2024" s="164"/>
      <c r="B2024" s="165"/>
      <c r="C2024" s="166"/>
      <c r="D2024" s="167"/>
      <c r="E2024" s="165"/>
    </row>
    <row r="2025" spans="1:5">
      <c r="A2025" s="164"/>
      <c r="B2025" s="165"/>
      <c r="C2025" s="166"/>
      <c r="D2025" s="167"/>
      <c r="E2025" s="165"/>
    </row>
    <row r="2026" spans="1:5">
      <c r="A2026" s="164"/>
      <c r="B2026" s="165"/>
      <c r="C2026" s="166"/>
      <c r="D2026" s="167"/>
      <c r="E2026" s="165"/>
    </row>
    <row r="2027" spans="1:5">
      <c r="A2027" s="164"/>
      <c r="B2027" s="165"/>
      <c r="C2027" s="166"/>
      <c r="D2027" s="167"/>
      <c r="E2027" s="165"/>
    </row>
    <row r="2028" spans="1:5">
      <c r="A2028" s="164"/>
      <c r="B2028" s="165"/>
      <c r="C2028" s="166"/>
      <c r="D2028" s="167"/>
      <c r="E2028" s="165"/>
    </row>
    <row r="2029" spans="1:5">
      <c r="A2029" s="164"/>
      <c r="B2029" s="165"/>
      <c r="C2029" s="166"/>
      <c r="D2029" s="167"/>
      <c r="E2029" s="165"/>
    </row>
    <row r="2030" spans="1:5">
      <c r="A2030" s="164"/>
      <c r="B2030" s="165"/>
      <c r="C2030" s="166"/>
      <c r="D2030" s="167"/>
      <c r="E2030" s="165"/>
    </row>
    <row r="2031" spans="1:5">
      <c r="A2031" s="164"/>
      <c r="B2031" s="165"/>
      <c r="C2031" s="166"/>
      <c r="D2031" s="167"/>
      <c r="E2031" s="165"/>
    </row>
    <row r="2032" spans="1:5">
      <c r="A2032" s="164"/>
      <c r="B2032" s="165"/>
      <c r="C2032" s="166"/>
      <c r="D2032" s="167"/>
      <c r="E2032" s="165"/>
    </row>
    <row r="2033" spans="1:5">
      <c r="A2033" s="164"/>
      <c r="B2033" s="165"/>
      <c r="C2033" s="166"/>
      <c r="D2033" s="167"/>
      <c r="E2033" s="165"/>
    </row>
    <row r="2034" spans="1:5">
      <c r="A2034" s="164"/>
      <c r="B2034" s="165"/>
      <c r="C2034" s="166"/>
      <c r="D2034" s="167"/>
      <c r="E2034" s="165"/>
    </row>
    <row r="2035" spans="1:5">
      <c r="A2035" s="164"/>
      <c r="B2035" s="165"/>
      <c r="C2035" s="166"/>
      <c r="D2035" s="167"/>
      <c r="E2035" s="165"/>
    </row>
    <row r="2036" spans="1:5">
      <c r="A2036" s="164"/>
      <c r="B2036" s="165"/>
      <c r="C2036" s="166"/>
      <c r="D2036" s="167"/>
      <c r="E2036" s="165"/>
    </row>
    <row r="2037" spans="1:5">
      <c r="A2037" s="164"/>
      <c r="B2037" s="165"/>
      <c r="C2037" s="166"/>
      <c r="D2037" s="167"/>
      <c r="E2037" s="165"/>
    </row>
    <row r="2038" spans="1:5">
      <c r="A2038" s="164"/>
      <c r="B2038" s="165"/>
      <c r="C2038" s="166"/>
      <c r="D2038" s="167"/>
      <c r="E2038" s="165"/>
    </row>
    <row r="2039" spans="1:5">
      <c r="A2039" s="164"/>
      <c r="B2039" s="165"/>
      <c r="C2039" s="166"/>
      <c r="D2039" s="167"/>
      <c r="E2039" s="165"/>
    </row>
    <row r="2040" spans="1:5">
      <c r="A2040" s="164"/>
      <c r="B2040" s="165"/>
      <c r="C2040" s="166"/>
      <c r="D2040" s="167"/>
      <c r="E2040" s="165"/>
    </row>
    <row r="2041" spans="1:5">
      <c r="A2041" s="164"/>
      <c r="B2041" s="165"/>
      <c r="C2041" s="166"/>
      <c r="D2041" s="167"/>
      <c r="E2041" s="165"/>
    </row>
    <row r="2042" spans="1:5">
      <c r="A2042" s="164"/>
      <c r="B2042" s="165"/>
      <c r="C2042" s="166"/>
      <c r="D2042" s="167"/>
      <c r="E2042" s="165"/>
    </row>
    <row r="2043" spans="1:5">
      <c r="A2043" s="164"/>
      <c r="B2043" s="165"/>
      <c r="C2043" s="166"/>
      <c r="D2043" s="167"/>
      <c r="E2043" s="165"/>
    </row>
    <row r="2044" spans="1:5">
      <c r="A2044" s="164"/>
      <c r="B2044" s="165"/>
      <c r="C2044" s="166"/>
      <c r="D2044" s="167"/>
      <c r="E2044" s="165"/>
    </row>
    <row r="2045" spans="1:5">
      <c r="A2045" s="164"/>
      <c r="B2045" s="165"/>
      <c r="C2045" s="166"/>
      <c r="D2045" s="167"/>
      <c r="E2045" s="165"/>
    </row>
    <row r="2046" spans="1:5">
      <c r="A2046" s="164"/>
      <c r="B2046" s="165"/>
      <c r="C2046" s="166"/>
      <c r="D2046" s="167"/>
      <c r="E2046" s="165"/>
    </row>
    <row r="2047" spans="1:5">
      <c r="A2047" s="164"/>
      <c r="B2047" s="165"/>
      <c r="C2047" s="166"/>
      <c r="D2047" s="167"/>
      <c r="E2047" s="165"/>
    </row>
    <row r="2048" spans="1:5">
      <c r="A2048" s="164"/>
      <c r="B2048" s="165"/>
      <c r="C2048" s="166"/>
      <c r="D2048" s="167"/>
      <c r="E2048" s="165"/>
    </row>
    <row r="2049" spans="1:5">
      <c r="A2049" s="164"/>
      <c r="B2049" s="165"/>
      <c r="C2049" s="166"/>
      <c r="D2049" s="167"/>
      <c r="E2049" s="165"/>
    </row>
    <row r="2050" spans="1:5">
      <c r="A2050" s="164"/>
      <c r="B2050" s="165"/>
      <c r="C2050" s="166"/>
      <c r="D2050" s="167"/>
      <c r="E2050" s="165"/>
    </row>
    <row r="2051" spans="1:5">
      <c r="A2051" s="164"/>
      <c r="B2051" s="165"/>
      <c r="C2051" s="166"/>
      <c r="D2051" s="167"/>
      <c r="E2051" s="165"/>
    </row>
    <row r="2052" spans="1:5">
      <c r="A2052" s="164"/>
      <c r="B2052" s="165"/>
      <c r="C2052" s="166"/>
      <c r="D2052" s="167"/>
      <c r="E2052" s="165"/>
    </row>
    <row r="2053" spans="1:5">
      <c r="A2053" s="164"/>
      <c r="B2053" s="165"/>
      <c r="C2053" s="166"/>
      <c r="D2053" s="167"/>
      <c r="E2053" s="165"/>
    </row>
    <row r="2054" spans="1:5">
      <c r="A2054" s="164"/>
      <c r="B2054" s="165"/>
      <c r="C2054" s="166"/>
      <c r="D2054" s="167"/>
      <c r="E2054" s="165"/>
    </row>
    <row r="2055" spans="1:5">
      <c r="A2055" s="164"/>
      <c r="B2055" s="165"/>
      <c r="C2055" s="166"/>
      <c r="D2055" s="167"/>
      <c r="E2055" s="165"/>
    </row>
    <row r="2056" spans="1:5">
      <c r="A2056" s="164"/>
      <c r="B2056" s="165"/>
      <c r="C2056" s="166"/>
      <c r="D2056" s="167"/>
      <c r="E2056" s="165"/>
    </row>
    <row r="2057" spans="1:5">
      <c r="A2057" s="164"/>
      <c r="B2057" s="165"/>
      <c r="C2057" s="166"/>
      <c r="D2057" s="167"/>
      <c r="E2057" s="165"/>
    </row>
    <row r="2058" spans="1:5">
      <c r="A2058" s="164"/>
      <c r="B2058" s="165"/>
      <c r="C2058" s="166"/>
      <c r="D2058" s="167"/>
      <c r="E2058" s="165"/>
    </row>
    <row r="2059" spans="1:5">
      <c r="A2059" s="164"/>
      <c r="B2059" s="165"/>
      <c r="C2059" s="166"/>
      <c r="D2059" s="167"/>
      <c r="E2059" s="165"/>
    </row>
    <row r="2060" spans="1:5">
      <c r="A2060" s="164"/>
      <c r="B2060" s="165"/>
      <c r="C2060" s="166"/>
      <c r="D2060" s="167"/>
      <c r="E2060" s="165"/>
    </row>
    <row r="2061" spans="1:5">
      <c r="A2061" s="164"/>
      <c r="B2061" s="165"/>
      <c r="C2061" s="166"/>
      <c r="D2061" s="167"/>
      <c r="E2061" s="165"/>
    </row>
    <row r="2062" spans="1:5">
      <c r="A2062" s="164"/>
      <c r="B2062" s="165"/>
      <c r="C2062" s="166"/>
      <c r="D2062" s="167"/>
      <c r="E2062" s="165"/>
    </row>
    <row r="2063" spans="1:5">
      <c r="A2063" s="164"/>
      <c r="B2063" s="165"/>
      <c r="C2063" s="166"/>
      <c r="D2063" s="167"/>
      <c r="E2063" s="165"/>
    </row>
    <row r="2064" spans="1:5">
      <c r="A2064" s="164"/>
      <c r="B2064" s="165"/>
      <c r="C2064" s="166"/>
      <c r="D2064" s="167"/>
      <c r="E2064" s="165"/>
    </row>
    <row r="2065" spans="1:5">
      <c r="A2065" s="164"/>
      <c r="B2065" s="165"/>
      <c r="C2065" s="166"/>
      <c r="D2065" s="167"/>
      <c r="E2065" s="165"/>
    </row>
    <row r="2066" spans="1:5">
      <c r="A2066" s="164"/>
      <c r="B2066" s="165"/>
      <c r="C2066" s="166"/>
      <c r="D2066" s="167"/>
      <c r="E2066" s="165"/>
    </row>
    <row r="2067" spans="1:5">
      <c r="A2067" s="164"/>
      <c r="B2067" s="165"/>
      <c r="C2067" s="166"/>
      <c r="D2067" s="167"/>
      <c r="E2067" s="165"/>
    </row>
    <row r="2068" spans="1:5">
      <c r="A2068" s="164"/>
      <c r="B2068" s="165"/>
      <c r="C2068" s="166"/>
      <c r="D2068" s="167"/>
      <c r="E2068" s="165"/>
    </row>
    <row r="2069" spans="1:5">
      <c r="A2069" s="164"/>
      <c r="B2069" s="165"/>
      <c r="C2069" s="166"/>
      <c r="D2069" s="167"/>
      <c r="E2069" s="165"/>
    </row>
    <row r="2070" spans="1:5">
      <c r="A2070" s="164"/>
      <c r="B2070" s="165"/>
      <c r="C2070" s="166"/>
      <c r="D2070" s="167"/>
      <c r="E2070" s="165"/>
    </row>
    <row r="2071" spans="1:5">
      <c r="A2071" s="164"/>
      <c r="B2071" s="165"/>
      <c r="C2071" s="166"/>
      <c r="D2071" s="167"/>
      <c r="E2071" s="165"/>
    </row>
    <row r="2072" spans="1:5">
      <c r="A2072" s="164"/>
      <c r="B2072" s="165"/>
      <c r="C2072" s="166"/>
      <c r="D2072" s="167"/>
      <c r="E2072" s="165"/>
    </row>
    <row r="2073" spans="1:5">
      <c r="A2073" s="164"/>
      <c r="B2073" s="165"/>
      <c r="C2073" s="166"/>
      <c r="D2073" s="167"/>
      <c r="E2073" s="165"/>
    </row>
    <row r="2074" spans="1:5">
      <c r="A2074" s="164"/>
      <c r="B2074" s="165"/>
      <c r="C2074" s="166"/>
      <c r="D2074" s="167"/>
      <c r="E2074" s="165"/>
    </row>
    <row r="2075" spans="1:5">
      <c r="A2075" s="164"/>
      <c r="B2075" s="165"/>
      <c r="C2075" s="166"/>
      <c r="D2075" s="167"/>
      <c r="E2075" s="165"/>
    </row>
    <row r="2076" spans="1:5">
      <c r="A2076" s="164"/>
      <c r="B2076" s="165"/>
      <c r="C2076" s="166"/>
      <c r="D2076" s="167"/>
      <c r="E2076" s="165"/>
    </row>
    <row r="2077" spans="1:5">
      <c r="A2077" s="164"/>
      <c r="B2077" s="165"/>
      <c r="C2077" s="166"/>
      <c r="D2077" s="167"/>
      <c r="E2077" s="165"/>
    </row>
    <row r="2078" spans="1:5">
      <c r="A2078" s="164"/>
      <c r="B2078" s="165"/>
      <c r="C2078" s="166"/>
      <c r="D2078" s="167"/>
      <c r="E2078" s="165"/>
    </row>
    <row r="2079" spans="1:5">
      <c r="A2079" s="164"/>
      <c r="B2079" s="165"/>
      <c r="C2079" s="166"/>
      <c r="D2079" s="167"/>
      <c r="E2079" s="165"/>
    </row>
    <row r="2080" spans="1:5">
      <c r="A2080" s="164"/>
      <c r="B2080" s="165"/>
      <c r="C2080" s="166"/>
      <c r="D2080" s="167"/>
      <c r="E2080" s="165"/>
    </row>
    <row r="2081" spans="1:5">
      <c r="A2081" s="164"/>
      <c r="B2081" s="165"/>
      <c r="C2081" s="166"/>
      <c r="D2081" s="167"/>
      <c r="E2081" s="165"/>
    </row>
    <row r="2082" spans="1:5">
      <c r="A2082" s="164"/>
      <c r="B2082" s="165"/>
      <c r="C2082" s="166"/>
      <c r="D2082" s="167"/>
      <c r="E2082" s="165"/>
    </row>
    <row r="2083" spans="1:5">
      <c r="A2083" s="164"/>
      <c r="B2083" s="165"/>
      <c r="C2083" s="166"/>
      <c r="D2083" s="167"/>
      <c r="E2083" s="165"/>
    </row>
    <row r="2084" spans="1:5">
      <c r="A2084" s="164"/>
      <c r="B2084" s="165"/>
      <c r="C2084" s="166"/>
      <c r="D2084" s="167"/>
      <c r="E2084" s="165"/>
    </row>
    <row r="2085" spans="1:5">
      <c r="A2085" s="164"/>
      <c r="B2085" s="165"/>
      <c r="C2085" s="166"/>
      <c r="D2085" s="167"/>
      <c r="E2085" s="165"/>
    </row>
    <row r="2086" spans="1:5">
      <c r="A2086" s="164"/>
      <c r="B2086" s="165"/>
      <c r="C2086" s="166"/>
      <c r="D2086" s="167"/>
      <c r="E2086" s="165"/>
    </row>
    <row r="2087" spans="1:5">
      <c r="A2087" s="164"/>
      <c r="B2087" s="165"/>
      <c r="C2087" s="166"/>
      <c r="D2087" s="167"/>
      <c r="E2087" s="165"/>
    </row>
    <row r="2088" spans="1:5">
      <c r="A2088" s="164"/>
      <c r="B2088" s="165"/>
      <c r="C2088" s="166"/>
      <c r="D2088" s="167"/>
      <c r="E2088" s="165"/>
    </row>
    <row r="2089" spans="1:5">
      <c r="A2089" s="164"/>
      <c r="B2089" s="165"/>
      <c r="C2089" s="166"/>
      <c r="D2089" s="167"/>
      <c r="E2089" s="165"/>
    </row>
    <row r="2090" spans="1:5">
      <c r="A2090" s="164"/>
      <c r="B2090" s="165"/>
      <c r="C2090" s="166"/>
      <c r="D2090" s="167"/>
      <c r="E2090" s="165"/>
    </row>
    <row r="2091" spans="1:5">
      <c r="A2091" s="164"/>
      <c r="B2091" s="165"/>
      <c r="C2091" s="166"/>
      <c r="D2091" s="167"/>
      <c r="E2091" s="165"/>
    </row>
    <row r="2092" spans="1:5">
      <c r="A2092" s="164"/>
      <c r="B2092" s="165"/>
      <c r="C2092" s="166"/>
      <c r="D2092" s="167"/>
      <c r="E2092" s="165"/>
    </row>
    <row r="2093" spans="1:5">
      <c r="A2093" s="164"/>
      <c r="B2093" s="165"/>
      <c r="C2093" s="166"/>
      <c r="D2093" s="167"/>
      <c r="E2093" s="165"/>
    </row>
    <row r="2094" spans="1:5">
      <c r="A2094" s="164"/>
      <c r="B2094" s="165"/>
      <c r="C2094" s="166"/>
      <c r="D2094" s="167"/>
      <c r="E2094" s="165"/>
    </row>
    <row r="2095" spans="1:5">
      <c r="A2095" s="164"/>
      <c r="B2095" s="165"/>
      <c r="C2095" s="166"/>
      <c r="D2095" s="167"/>
      <c r="E2095" s="165"/>
    </row>
    <row r="2096" spans="1:5">
      <c r="A2096" s="164"/>
      <c r="B2096" s="165"/>
      <c r="C2096" s="166"/>
      <c r="D2096" s="167"/>
      <c r="E2096" s="165"/>
    </row>
    <row r="2097" spans="1:5">
      <c r="A2097" s="164"/>
      <c r="B2097" s="165"/>
      <c r="C2097" s="166"/>
      <c r="D2097" s="167"/>
      <c r="E2097" s="165"/>
    </row>
    <row r="2098" spans="1:5">
      <c r="A2098" s="164"/>
      <c r="B2098" s="165"/>
      <c r="C2098" s="166"/>
      <c r="D2098" s="167"/>
      <c r="E2098" s="165"/>
    </row>
    <row r="2099" spans="1:5">
      <c r="A2099" s="164"/>
      <c r="B2099" s="165"/>
      <c r="C2099" s="166"/>
      <c r="D2099" s="167"/>
      <c r="E2099" s="165"/>
    </row>
    <row r="2100" spans="1:5">
      <c r="A2100" s="164"/>
      <c r="B2100" s="165"/>
      <c r="C2100" s="166"/>
      <c r="D2100" s="167"/>
      <c r="E2100" s="165"/>
    </row>
    <row r="2101" spans="1:5">
      <c r="A2101" s="164"/>
      <c r="B2101" s="165"/>
      <c r="C2101" s="166"/>
      <c r="D2101" s="167"/>
      <c r="E2101" s="165"/>
    </row>
    <row r="2102" spans="1:5">
      <c r="A2102" s="164"/>
      <c r="B2102" s="165"/>
      <c r="C2102" s="166"/>
      <c r="D2102" s="167"/>
      <c r="E2102" s="165"/>
    </row>
    <row r="2103" spans="1:5">
      <c r="A2103" s="164"/>
      <c r="B2103" s="165"/>
      <c r="C2103" s="166"/>
      <c r="D2103" s="167"/>
      <c r="E2103" s="165"/>
    </row>
    <row r="2104" spans="1:5">
      <c r="A2104" s="164"/>
      <c r="B2104" s="165"/>
      <c r="C2104" s="166"/>
      <c r="D2104" s="167"/>
      <c r="E2104" s="165"/>
    </row>
    <row r="2105" spans="1:5">
      <c r="A2105" s="164"/>
      <c r="B2105" s="165"/>
      <c r="C2105" s="166"/>
      <c r="D2105" s="167"/>
      <c r="E2105" s="165"/>
    </row>
    <row r="2106" spans="1:5">
      <c r="A2106" s="164"/>
      <c r="B2106" s="165"/>
      <c r="C2106" s="166"/>
      <c r="D2106" s="167"/>
      <c r="E2106" s="165"/>
    </row>
    <row r="2107" spans="1:5">
      <c r="A2107" s="164"/>
      <c r="B2107" s="165"/>
      <c r="C2107" s="166"/>
      <c r="D2107" s="167"/>
      <c r="E2107" s="165"/>
    </row>
    <row r="2108" spans="1:5">
      <c r="A2108" s="164"/>
      <c r="B2108" s="165"/>
      <c r="C2108" s="166"/>
      <c r="D2108" s="167"/>
      <c r="E2108" s="165"/>
    </row>
    <row r="2109" spans="1:5">
      <c r="A2109" s="164"/>
      <c r="B2109" s="165"/>
      <c r="C2109" s="166"/>
      <c r="D2109" s="167"/>
      <c r="E2109" s="165"/>
    </row>
    <row r="2110" spans="1:5">
      <c r="A2110" s="164"/>
      <c r="B2110" s="165"/>
      <c r="C2110" s="166"/>
      <c r="D2110" s="167"/>
      <c r="E2110" s="165"/>
    </row>
    <row r="2111" spans="1:5">
      <c r="A2111" s="164"/>
      <c r="B2111" s="165"/>
      <c r="C2111" s="166"/>
      <c r="D2111" s="167"/>
      <c r="E2111" s="165"/>
    </row>
    <row r="2112" spans="1:5">
      <c r="A2112" s="164"/>
      <c r="B2112" s="165"/>
      <c r="C2112" s="166"/>
      <c r="D2112" s="167"/>
      <c r="E2112" s="165"/>
    </row>
    <row r="2113" spans="1:5">
      <c r="A2113" s="164"/>
      <c r="B2113" s="165"/>
      <c r="C2113" s="166"/>
      <c r="D2113" s="167"/>
      <c r="E2113" s="165"/>
    </row>
    <row r="2114" spans="1:5">
      <c r="A2114" s="164"/>
      <c r="B2114" s="165"/>
      <c r="C2114" s="166"/>
      <c r="D2114" s="167"/>
      <c r="E2114" s="165"/>
    </row>
    <row r="2115" spans="1:5">
      <c r="A2115" s="164"/>
      <c r="B2115" s="165"/>
      <c r="C2115" s="166"/>
      <c r="D2115" s="167"/>
      <c r="E2115" s="165"/>
    </row>
    <row r="2116" spans="1:5">
      <c r="A2116" s="164"/>
      <c r="B2116" s="165"/>
      <c r="C2116" s="166"/>
      <c r="D2116" s="167"/>
      <c r="E2116" s="165"/>
    </row>
    <row r="2117" spans="1:5">
      <c r="A2117" s="164"/>
      <c r="B2117" s="165"/>
      <c r="C2117" s="166"/>
      <c r="D2117" s="167"/>
      <c r="E2117" s="165"/>
    </row>
    <row r="2118" spans="1:5">
      <c r="A2118" s="164"/>
      <c r="B2118" s="165"/>
      <c r="C2118" s="166"/>
      <c r="D2118" s="167"/>
      <c r="E2118" s="165"/>
    </row>
    <row r="2119" spans="1:5">
      <c r="A2119" s="164"/>
      <c r="B2119" s="165"/>
      <c r="C2119" s="166"/>
      <c r="D2119" s="167"/>
      <c r="E2119" s="165"/>
    </row>
    <row r="2120" spans="1:5">
      <c r="A2120" s="164"/>
      <c r="B2120" s="165"/>
      <c r="C2120" s="166"/>
      <c r="D2120" s="167"/>
      <c r="E2120" s="165"/>
    </row>
    <row r="2121" spans="1:5">
      <c r="A2121" s="164"/>
      <c r="B2121" s="165"/>
      <c r="C2121" s="166"/>
      <c r="D2121" s="167"/>
      <c r="E2121" s="165"/>
    </row>
    <row r="2122" spans="1:5">
      <c r="A2122" s="164"/>
      <c r="B2122" s="165"/>
      <c r="C2122" s="166"/>
      <c r="D2122" s="167"/>
      <c r="E2122" s="165"/>
    </row>
    <row r="2123" spans="1:5">
      <c r="A2123" s="164"/>
      <c r="B2123" s="165"/>
      <c r="C2123" s="166"/>
      <c r="D2123" s="167"/>
      <c r="E2123" s="165"/>
    </row>
    <row r="2124" spans="1:5">
      <c r="A2124" s="164"/>
      <c r="B2124" s="165"/>
      <c r="C2124" s="166"/>
      <c r="D2124" s="167"/>
      <c r="E2124" s="165"/>
    </row>
    <row r="2125" spans="1:5">
      <c r="A2125" s="164"/>
      <c r="B2125" s="165"/>
      <c r="C2125" s="166"/>
      <c r="D2125" s="167"/>
      <c r="E2125" s="165"/>
    </row>
    <row r="2126" spans="1:5">
      <c r="A2126" s="164"/>
      <c r="B2126" s="165"/>
      <c r="C2126" s="166"/>
      <c r="D2126" s="167"/>
      <c r="E2126" s="165"/>
    </row>
    <row r="2127" spans="1:5">
      <c r="A2127" s="164"/>
      <c r="B2127" s="165"/>
      <c r="C2127" s="166"/>
      <c r="D2127" s="167"/>
      <c r="E2127" s="165"/>
    </row>
    <row r="2128" spans="1:5">
      <c r="A2128" s="164"/>
      <c r="B2128" s="165"/>
      <c r="C2128" s="166"/>
      <c r="D2128" s="167"/>
      <c r="E2128" s="165"/>
    </row>
    <row r="2129" spans="1:5">
      <c r="A2129" s="164"/>
      <c r="B2129" s="165"/>
      <c r="C2129" s="166"/>
      <c r="D2129" s="167"/>
      <c r="E2129" s="165"/>
    </row>
    <row r="2130" spans="1:5">
      <c r="A2130" s="164"/>
      <c r="B2130" s="165"/>
      <c r="C2130" s="166"/>
      <c r="D2130" s="167"/>
      <c r="E2130" s="165"/>
    </row>
    <row r="2131" spans="1:5">
      <c r="A2131" s="164"/>
      <c r="B2131" s="165"/>
      <c r="C2131" s="166"/>
      <c r="D2131" s="167"/>
      <c r="E2131" s="165"/>
    </row>
    <row r="2132" spans="1:5">
      <c r="A2132" s="164"/>
      <c r="B2132" s="165"/>
      <c r="C2132" s="166"/>
      <c r="D2132" s="167"/>
      <c r="E2132" s="165"/>
    </row>
    <row r="2133" spans="1:5">
      <c r="A2133" s="164"/>
      <c r="B2133" s="165"/>
      <c r="C2133" s="166"/>
      <c r="D2133" s="167"/>
      <c r="E2133" s="165"/>
    </row>
    <row r="2134" spans="1:5">
      <c r="A2134" s="164"/>
      <c r="B2134" s="165"/>
      <c r="C2134" s="166"/>
      <c r="D2134" s="167"/>
      <c r="E2134" s="165"/>
    </row>
    <row r="2135" spans="1:5">
      <c r="A2135" s="164"/>
      <c r="B2135" s="165"/>
      <c r="C2135" s="166"/>
      <c r="D2135" s="167"/>
      <c r="E2135" s="165"/>
    </row>
    <row r="2136" spans="1:5">
      <c r="A2136" s="164"/>
      <c r="B2136" s="165"/>
      <c r="C2136" s="166"/>
      <c r="D2136" s="167"/>
      <c r="E2136" s="165"/>
    </row>
    <row r="2137" spans="1:5">
      <c r="A2137" s="164"/>
      <c r="B2137" s="165"/>
      <c r="C2137" s="166"/>
      <c r="D2137" s="167"/>
      <c r="E2137" s="165"/>
    </row>
    <row r="2138" spans="1:5">
      <c r="A2138" s="164"/>
      <c r="B2138" s="165"/>
      <c r="C2138" s="166"/>
      <c r="D2138" s="167"/>
      <c r="E2138" s="165"/>
    </row>
    <row r="2139" spans="1:5">
      <c r="A2139" s="164"/>
      <c r="B2139" s="165"/>
      <c r="C2139" s="166"/>
      <c r="D2139" s="167"/>
      <c r="E2139" s="165"/>
    </row>
    <row r="2140" spans="1:5">
      <c r="A2140" s="164"/>
      <c r="B2140" s="165"/>
      <c r="C2140" s="166"/>
      <c r="D2140" s="167"/>
      <c r="E2140" s="165"/>
    </row>
    <row r="2141" spans="1:5">
      <c r="A2141" s="164"/>
      <c r="B2141" s="165"/>
      <c r="C2141" s="166"/>
      <c r="D2141" s="167"/>
      <c r="E2141" s="165"/>
    </row>
    <row r="2142" spans="1:5">
      <c r="A2142" s="164"/>
      <c r="B2142" s="165"/>
      <c r="C2142" s="166"/>
      <c r="D2142" s="167"/>
      <c r="E2142" s="165"/>
    </row>
    <row r="2143" spans="1:5">
      <c r="A2143" s="164"/>
      <c r="B2143" s="165"/>
      <c r="C2143" s="166"/>
      <c r="D2143" s="167"/>
      <c r="E2143" s="165"/>
    </row>
    <row r="2144" spans="1:5">
      <c r="A2144" s="164"/>
      <c r="B2144" s="165"/>
      <c r="C2144" s="166"/>
      <c r="D2144" s="167"/>
      <c r="E2144" s="165"/>
    </row>
    <row r="2145" spans="1:5">
      <c r="A2145" s="164"/>
      <c r="B2145" s="165"/>
      <c r="C2145" s="166"/>
      <c r="D2145" s="167"/>
      <c r="E2145" s="165"/>
    </row>
    <row r="2146" spans="1:5">
      <c r="A2146" s="164"/>
      <c r="B2146" s="165"/>
      <c r="C2146" s="166"/>
      <c r="D2146" s="167"/>
      <c r="E2146" s="165"/>
    </row>
    <row r="2147" spans="1:5">
      <c r="A2147" s="164"/>
      <c r="B2147" s="165"/>
      <c r="C2147" s="166"/>
      <c r="D2147" s="167"/>
      <c r="E2147" s="165"/>
    </row>
    <row r="2148" spans="1:5">
      <c r="A2148" s="164"/>
      <c r="B2148" s="165"/>
      <c r="C2148" s="166"/>
      <c r="D2148" s="167"/>
      <c r="E2148" s="165"/>
    </row>
    <row r="2149" spans="1:5">
      <c r="A2149" s="164"/>
      <c r="B2149" s="165"/>
      <c r="C2149" s="166"/>
      <c r="D2149" s="167"/>
      <c r="E2149" s="165"/>
    </row>
    <row r="2150" spans="1:5">
      <c r="A2150" s="164"/>
      <c r="B2150" s="165"/>
      <c r="C2150" s="166"/>
      <c r="D2150" s="167"/>
      <c r="E2150" s="165"/>
    </row>
    <row r="2151" spans="1:5">
      <c r="A2151" s="164"/>
      <c r="B2151" s="165"/>
      <c r="C2151" s="166"/>
      <c r="D2151" s="167"/>
      <c r="E2151" s="165"/>
    </row>
    <row r="2152" spans="1:5">
      <c r="A2152" s="164"/>
      <c r="B2152" s="165"/>
      <c r="C2152" s="166"/>
      <c r="D2152" s="167"/>
      <c r="E2152" s="165"/>
    </row>
    <row r="2153" spans="1:5">
      <c r="A2153" s="164"/>
      <c r="B2153" s="165"/>
      <c r="C2153" s="166"/>
      <c r="D2153" s="167"/>
      <c r="E2153" s="165"/>
    </row>
    <row r="2154" spans="1:5">
      <c r="A2154" s="164"/>
      <c r="B2154" s="165"/>
      <c r="C2154" s="166"/>
      <c r="D2154" s="167"/>
      <c r="E2154" s="165"/>
    </row>
    <row r="2155" spans="1:5">
      <c r="A2155" s="164"/>
      <c r="B2155" s="165"/>
      <c r="C2155" s="166"/>
      <c r="D2155" s="167"/>
      <c r="E2155" s="165"/>
    </row>
    <row r="2156" spans="1:5">
      <c r="A2156" s="164"/>
      <c r="B2156" s="165"/>
      <c r="C2156" s="166"/>
      <c r="D2156" s="167"/>
      <c r="E2156" s="165"/>
    </row>
    <row r="2157" spans="1:5">
      <c r="A2157" s="164"/>
      <c r="B2157" s="165"/>
      <c r="C2157" s="166"/>
      <c r="D2157" s="167"/>
      <c r="E2157" s="165"/>
    </row>
    <row r="2158" spans="1:5">
      <c r="A2158" s="164"/>
      <c r="B2158" s="165"/>
      <c r="C2158" s="166"/>
      <c r="D2158" s="167"/>
      <c r="E2158" s="165"/>
    </row>
    <row r="2159" spans="1:5">
      <c r="A2159" s="164"/>
      <c r="B2159" s="165"/>
      <c r="C2159" s="166"/>
      <c r="D2159" s="167"/>
      <c r="E2159" s="165"/>
    </row>
    <row r="2160" spans="1:5">
      <c r="A2160" s="164"/>
      <c r="B2160" s="165"/>
      <c r="C2160" s="166"/>
      <c r="D2160" s="167"/>
      <c r="E2160" s="165"/>
    </row>
    <row r="2161" spans="1:5">
      <c r="A2161" s="164"/>
      <c r="B2161" s="165"/>
      <c r="C2161" s="166"/>
      <c r="D2161" s="167"/>
      <c r="E2161" s="165"/>
    </row>
    <row r="2162" spans="1:5">
      <c r="A2162" s="164"/>
      <c r="B2162" s="165"/>
      <c r="C2162" s="166"/>
      <c r="D2162" s="167"/>
      <c r="E2162" s="165"/>
    </row>
    <row r="2163" spans="1:5">
      <c r="A2163" s="164"/>
      <c r="B2163" s="165"/>
      <c r="C2163" s="166"/>
      <c r="D2163" s="167"/>
      <c r="E2163" s="165"/>
    </row>
    <row r="2164" spans="1:5">
      <c r="A2164" s="164"/>
      <c r="B2164" s="165"/>
      <c r="C2164" s="166"/>
      <c r="D2164" s="167"/>
      <c r="E2164" s="165"/>
    </row>
    <row r="2165" spans="1:5">
      <c r="A2165" s="164"/>
      <c r="B2165" s="165"/>
      <c r="C2165" s="166"/>
      <c r="D2165" s="167"/>
      <c r="E2165" s="165"/>
    </row>
    <row r="2166" spans="1:5">
      <c r="A2166" s="164"/>
      <c r="B2166" s="165"/>
      <c r="C2166" s="166"/>
      <c r="D2166" s="167"/>
      <c r="E2166" s="165"/>
    </row>
    <row r="2167" spans="1:5">
      <c r="A2167" s="164"/>
      <c r="B2167" s="165"/>
      <c r="C2167" s="166"/>
      <c r="D2167" s="167"/>
      <c r="E2167" s="165"/>
    </row>
    <row r="2168" spans="1:5">
      <c r="A2168" s="164"/>
      <c r="B2168" s="165"/>
      <c r="C2168" s="166"/>
      <c r="D2168" s="167"/>
      <c r="E2168" s="165"/>
    </row>
    <row r="2169" spans="1:5">
      <c r="A2169" s="164"/>
      <c r="B2169" s="165"/>
      <c r="C2169" s="166"/>
      <c r="D2169" s="167"/>
      <c r="E2169" s="165"/>
    </row>
    <row r="2170" spans="1:5">
      <c r="A2170" s="164"/>
      <c r="B2170" s="165"/>
      <c r="C2170" s="166"/>
      <c r="D2170" s="167"/>
      <c r="E2170" s="165"/>
    </row>
    <row r="2171" spans="1:5">
      <c r="A2171" s="164"/>
      <c r="B2171" s="165"/>
      <c r="C2171" s="166"/>
      <c r="D2171" s="167"/>
      <c r="E2171" s="165"/>
    </row>
    <row r="2172" spans="1:5">
      <c r="A2172" s="164"/>
      <c r="B2172" s="165"/>
      <c r="C2172" s="166"/>
      <c r="D2172" s="167"/>
      <c r="E2172" s="165"/>
    </row>
    <row r="2173" spans="1:5">
      <c r="A2173" s="164"/>
      <c r="B2173" s="165"/>
      <c r="C2173" s="166"/>
      <c r="D2173" s="167"/>
      <c r="E2173" s="165"/>
    </row>
    <row r="2174" spans="1:5">
      <c r="A2174" s="164"/>
      <c r="B2174" s="165"/>
      <c r="C2174" s="166"/>
      <c r="D2174" s="167"/>
      <c r="E2174" s="165"/>
    </row>
    <row r="2175" spans="1:5">
      <c r="A2175" s="164"/>
      <c r="B2175" s="165"/>
      <c r="C2175" s="166"/>
      <c r="D2175" s="167"/>
      <c r="E2175" s="165"/>
    </row>
    <row r="2176" spans="1:5">
      <c r="A2176" s="164"/>
      <c r="B2176" s="165"/>
      <c r="C2176" s="166"/>
      <c r="D2176" s="167"/>
      <c r="E2176" s="165"/>
    </row>
    <row r="2177" spans="1:5">
      <c r="A2177" s="164"/>
      <c r="B2177" s="165"/>
      <c r="C2177" s="166"/>
      <c r="D2177" s="167"/>
      <c r="E2177" s="165"/>
    </row>
    <row r="2178" spans="1:5">
      <c r="A2178" s="164"/>
      <c r="B2178" s="165"/>
      <c r="C2178" s="166"/>
      <c r="D2178" s="167"/>
      <c r="E2178" s="165"/>
    </row>
    <row r="2179" spans="1:5">
      <c r="A2179" s="164"/>
      <c r="B2179" s="165"/>
      <c r="C2179" s="166"/>
      <c r="D2179" s="167"/>
      <c r="E2179" s="165"/>
    </row>
    <row r="2180" spans="1:5">
      <c r="A2180" s="164"/>
      <c r="B2180" s="165"/>
      <c r="C2180" s="166"/>
      <c r="D2180" s="167"/>
      <c r="E2180" s="165"/>
    </row>
    <row r="2181" spans="1:5">
      <c r="A2181" s="164"/>
      <c r="B2181" s="165"/>
      <c r="C2181" s="166"/>
      <c r="D2181" s="167"/>
      <c r="E2181" s="165"/>
    </row>
    <row r="2182" spans="1:5">
      <c r="A2182" s="164"/>
      <c r="B2182" s="165"/>
      <c r="C2182" s="166"/>
      <c r="D2182" s="167"/>
      <c r="E2182" s="165"/>
    </row>
    <row r="2183" spans="1:5">
      <c r="A2183" s="164"/>
      <c r="B2183" s="165"/>
      <c r="C2183" s="166"/>
      <c r="D2183" s="167"/>
      <c r="E2183" s="165"/>
    </row>
    <row r="2184" spans="1:5">
      <c r="A2184" s="164"/>
      <c r="B2184" s="165"/>
      <c r="C2184" s="166"/>
      <c r="D2184" s="167"/>
      <c r="E2184" s="165"/>
    </row>
    <row r="2185" spans="1:5">
      <c r="A2185" s="164"/>
      <c r="B2185" s="165"/>
      <c r="C2185" s="166"/>
      <c r="D2185" s="167"/>
      <c r="E2185" s="165"/>
    </row>
    <row r="2186" spans="1:5">
      <c r="A2186" s="164"/>
      <c r="B2186" s="165"/>
      <c r="C2186" s="166"/>
      <c r="D2186" s="167"/>
      <c r="E2186" s="165"/>
    </row>
    <row r="2187" spans="1:5">
      <c r="A2187" s="164"/>
      <c r="B2187" s="165"/>
      <c r="C2187" s="166"/>
      <c r="D2187" s="167"/>
      <c r="E2187" s="165"/>
    </row>
    <row r="2188" spans="1:5">
      <c r="A2188" s="164"/>
      <c r="B2188" s="165"/>
      <c r="C2188" s="166"/>
      <c r="D2188" s="167"/>
      <c r="E2188" s="165"/>
    </row>
    <row r="2189" spans="1:5">
      <c r="A2189" s="164"/>
      <c r="B2189" s="165"/>
      <c r="C2189" s="166"/>
      <c r="D2189" s="167"/>
      <c r="E2189" s="165"/>
    </row>
    <row r="2190" spans="1:5">
      <c r="A2190" s="164"/>
      <c r="B2190" s="165"/>
      <c r="C2190" s="166"/>
      <c r="D2190" s="167"/>
      <c r="E2190" s="165"/>
    </row>
    <row r="2191" spans="1:5">
      <c r="A2191" s="164"/>
      <c r="B2191" s="165"/>
      <c r="C2191" s="166"/>
      <c r="D2191" s="167"/>
      <c r="E2191" s="165"/>
    </row>
    <row r="2192" spans="1:5">
      <c r="A2192" s="164"/>
      <c r="B2192" s="165"/>
      <c r="C2192" s="166"/>
      <c r="D2192" s="167"/>
      <c r="E2192" s="165"/>
    </row>
    <row r="2193" spans="1:5">
      <c r="A2193" s="164"/>
      <c r="B2193" s="165"/>
      <c r="C2193" s="166"/>
      <c r="D2193" s="167"/>
      <c r="E2193" s="165"/>
    </row>
    <row r="2194" spans="1:5">
      <c r="A2194" s="164"/>
      <c r="B2194" s="165"/>
      <c r="C2194" s="166"/>
      <c r="D2194" s="167"/>
      <c r="E2194" s="165"/>
    </row>
    <row r="2195" spans="1:5">
      <c r="A2195" s="164"/>
      <c r="B2195" s="165"/>
      <c r="C2195" s="166"/>
      <c r="D2195" s="167"/>
      <c r="E2195" s="165"/>
    </row>
    <row r="2196" spans="1:5">
      <c r="A2196" s="164"/>
      <c r="B2196" s="165"/>
      <c r="C2196" s="166"/>
      <c r="D2196" s="167"/>
      <c r="E2196" s="165"/>
    </row>
    <row r="2197" spans="1:5">
      <c r="A2197" s="164"/>
      <c r="B2197" s="165"/>
      <c r="C2197" s="166"/>
      <c r="D2197" s="167"/>
      <c r="E2197" s="165"/>
    </row>
    <row r="2198" spans="1:5">
      <c r="A2198" s="164"/>
      <c r="B2198" s="165"/>
      <c r="C2198" s="166"/>
      <c r="D2198" s="167"/>
      <c r="E2198" s="165"/>
    </row>
    <row r="2199" spans="1:5">
      <c r="A2199" s="164"/>
      <c r="B2199" s="165"/>
      <c r="C2199" s="166"/>
      <c r="D2199" s="167"/>
      <c r="E2199" s="165"/>
    </row>
    <row r="2200" spans="1:5">
      <c r="A2200" s="164"/>
      <c r="B2200" s="165"/>
      <c r="C2200" s="166"/>
      <c r="D2200" s="167"/>
      <c r="E2200" s="165"/>
    </row>
    <row r="2201" spans="1:5">
      <c r="A2201" s="164"/>
      <c r="B2201" s="165"/>
      <c r="C2201" s="166"/>
      <c r="D2201" s="167"/>
      <c r="E2201" s="165"/>
    </row>
    <row r="2202" spans="1:5">
      <c r="A2202" s="164"/>
      <c r="B2202" s="165"/>
      <c r="C2202" s="166"/>
      <c r="D2202" s="167"/>
      <c r="E2202" s="165"/>
    </row>
    <row r="2203" spans="1:5">
      <c r="A2203" s="164"/>
      <c r="B2203" s="165"/>
      <c r="C2203" s="166"/>
      <c r="D2203" s="167"/>
      <c r="E2203" s="165"/>
    </row>
    <row r="2204" spans="1:5">
      <c r="A2204" s="164"/>
      <c r="B2204" s="165"/>
      <c r="C2204" s="166"/>
      <c r="D2204" s="167"/>
      <c r="E2204" s="165"/>
    </row>
    <row r="2205" spans="1:5">
      <c r="A2205" s="164"/>
      <c r="B2205" s="165"/>
      <c r="C2205" s="166"/>
      <c r="D2205" s="167"/>
      <c r="E2205" s="165"/>
    </row>
    <row r="2206" spans="1:5">
      <c r="A2206" s="164"/>
      <c r="B2206" s="165"/>
      <c r="C2206" s="166"/>
      <c r="D2206" s="167"/>
      <c r="E2206" s="165"/>
    </row>
    <row r="2207" spans="1:5">
      <c r="A2207" s="164"/>
      <c r="B2207" s="165"/>
      <c r="C2207" s="166"/>
      <c r="D2207" s="167"/>
      <c r="E2207" s="165"/>
    </row>
    <row r="2208" spans="1:5">
      <c r="A2208" s="164"/>
      <c r="B2208" s="165"/>
      <c r="C2208" s="166"/>
      <c r="D2208" s="167"/>
      <c r="E2208" s="165"/>
    </row>
    <row r="2209" spans="1:5">
      <c r="A2209" s="164"/>
      <c r="B2209" s="165"/>
      <c r="C2209" s="166"/>
      <c r="D2209" s="167"/>
      <c r="E2209" s="165"/>
    </row>
    <row r="2210" spans="1:5">
      <c r="A2210" s="164"/>
      <c r="B2210" s="165"/>
      <c r="C2210" s="166"/>
      <c r="D2210" s="167"/>
      <c r="E2210" s="165"/>
    </row>
    <row r="2211" spans="1:5">
      <c r="A2211" s="164"/>
      <c r="B2211" s="165"/>
      <c r="C2211" s="166"/>
      <c r="D2211" s="167"/>
      <c r="E2211" s="165"/>
    </row>
    <row r="2212" spans="1:5">
      <c r="A2212" s="164"/>
      <c r="B2212" s="165"/>
      <c r="C2212" s="166"/>
      <c r="D2212" s="167"/>
      <c r="E2212" s="165"/>
    </row>
    <row r="2213" spans="1:5">
      <c r="A2213" s="164"/>
      <c r="B2213" s="165"/>
      <c r="C2213" s="166"/>
      <c r="D2213" s="167"/>
      <c r="E2213" s="165"/>
    </row>
    <row r="2214" spans="1:5">
      <c r="A2214" s="164"/>
      <c r="B2214" s="165"/>
      <c r="C2214" s="166"/>
      <c r="D2214" s="167"/>
      <c r="E2214" s="165"/>
    </row>
    <row r="2215" spans="1:5">
      <c r="A2215" s="164"/>
      <c r="B2215" s="165"/>
      <c r="C2215" s="166"/>
      <c r="D2215" s="167"/>
      <c r="E2215" s="165"/>
    </row>
    <row r="2216" spans="1:5">
      <c r="A2216" s="164"/>
      <c r="B2216" s="165"/>
      <c r="C2216" s="166"/>
      <c r="D2216" s="167"/>
      <c r="E2216" s="165"/>
    </row>
    <row r="2217" spans="1:5">
      <c r="A2217" s="164"/>
      <c r="B2217" s="165"/>
      <c r="C2217" s="166"/>
      <c r="D2217" s="167"/>
      <c r="E2217" s="165"/>
    </row>
    <row r="2218" spans="1:5">
      <c r="A2218" s="164"/>
      <c r="B2218" s="165"/>
      <c r="C2218" s="166"/>
      <c r="D2218" s="167"/>
      <c r="E2218" s="165"/>
    </row>
    <row r="2219" spans="1:5">
      <c r="A2219" s="164"/>
      <c r="B2219" s="165"/>
      <c r="C2219" s="166"/>
      <c r="D2219" s="167"/>
      <c r="E2219" s="165"/>
    </row>
    <row r="2220" spans="1:5">
      <c r="A2220" s="164"/>
      <c r="B2220" s="165"/>
      <c r="C2220" s="166"/>
      <c r="D2220" s="167"/>
      <c r="E2220" s="165"/>
    </row>
    <row r="2221" spans="1:5">
      <c r="A2221" s="164"/>
      <c r="B2221" s="165"/>
      <c r="C2221" s="166"/>
      <c r="D2221" s="167"/>
      <c r="E2221" s="165"/>
    </row>
    <row r="2222" spans="1:5">
      <c r="A2222" s="164"/>
      <c r="B2222" s="165"/>
      <c r="C2222" s="166"/>
      <c r="D2222" s="167"/>
      <c r="E2222" s="165"/>
    </row>
    <row r="2223" spans="1:5">
      <c r="A2223" s="164"/>
      <c r="B2223" s="165"/>
      <c r="C2223" s="166"/>
      <c r="D2223" s="167"/>
      <c r="E2223" s="165"/>
    </row>
    <row r="2224" spans="1:5">
      <c r="A2224" s="164"/>
      <c r="B2224" s="165"/>
      <c r="C2224" s="166"/>
      <c r="D2224" s="167"/>
      <c r="E2224" s="165"/>
    </row>
    <row r="2225" spans="1:5">
      <c r="A2225" s="164"/>
      <c r="B2225" s="165"/>
      <c r="C2225" s="166"/>
      <c r="D2225" s="167"/>
      <c r="E2225" s="165"/>
    </row>
    <row r="2226" spans="1:5">
      <c r="A2226" s="164"/>
      <c r="B2226" s="165"/>
      <c r="C2226" s="166"/>
      <c r="D2226" s="167"/>
      <c r="E2226" s="165"/>
    </row>
    <row r="2227" spans="1:5">
      <c r="A2227" s="164"/>
      <c r="B2227" s="165"/>
      <c r="C2227" s="166"/>
      <c r="D2227" s="167"/>
      <c r="E2227" s="165"/>
    </row>
    <row r="2228" spans="1:5">
      <c r="A2228" s="164"/>
      <c r="B2228" s="165"/>
      <c r="C2228" s="166"/>
      <c r="D2228" s="167"/>
      <c r="E2228" s="165"/>
    </row>
    <row r="2229" spans="1:5">
      <c r="A2229" s="164"/>
      <c r="B2229" s="165"/>
      <c r="C2229" s="166"/>
      <c r="D2229" s="167"/>
      <c r="E2229" s="165"/>
    </row>
    <row r="2230" spans="1:5">
      <c r="A2230" s="164"/>
      <c r="B2230" s="165"/>
      <c r="C2230" s="166"/>
      <c r="D2230" s="167"/>
      <c r="E2230" s="165"/>
    </row>
    <row r="2231" spans="1:5">
      <c r="A2231" s="164"/>
      <c r="B2231" s="165"/>
      <c r="C2231" s="166"/>
      <c r="D2231" s="167"/>
      <c r="E2231" s="165"/>
    </row>
    <row r="2232" spans="1:5">
      <c r="A2232" s="164"/>
      <c r="B2232" s="165"/>
      <c r="C2232" s="166"/>
      <c r="D2232" s="167"/>
      <c r="E2232" s="165"/>
    </row>
    <row r="2233" spans="1:5">
      <c r="A2233" s="164"/>
      <c r="B2233" s="165"/>
      <c r="C2233" s="166"/>
      <c r="D2233" s="167"/>
      <c r="E2233" s="165"/>
    </row>
    <row r="2234" spans="1:5">
      <c r="A2234" s="164"/>
      <c r="B2234" s="165"/>
      <c r="C2234" s="166"/>
      <c r="D2234" s="167"/>
      <c r="E2234" s="165"/>
    </row>
    <row r="2235" spans="1:5">
      <c r="A2235" s="164"/>
      <c r="B2235" s="165"/>
      <c r="C2235" s="166"/>
      <c r="D2235" s="167"/>
      <c r="E2235" s="165"/>
    </row>
    <row r="2236" spans="1:5">
      <c r="A2236" s="164"/>
      <c r="B2236" s="165"/>
      <c r="C2236" s="166"/>
      <c r="D2236" s="167"/>
      <c r="E2236" s="165"/>
    </row>
    <row r="2237" spans="1:5">
      <c r="A2237" s="164"/>
      <c r="B2237" s="165"/>
      <c r="C2237" s="166"/>
      <c r="D2237" s="167"/>
      <c r="E2237" s="165"/>
    </row>
    <row r="2238" spans="1:5">
      <c r="A2238" s="164"/>
      <c r="B2238" s="165"/>
      <c r="C2238" s="166"/>
      <c r="D2238" s="167"/>
      <c r="E2238" s="165"/>
    </row>
    <row r="2239" spans="1:5">
      <c r="A2239" s="164"/>
      <c r="B2239" s="165"/>
      <c r="C2239" s="166"/>
      <c r="D2239" s="167"/>
      <c r="E2239" s="165"/>
    </row>
    <row r="2240" spans="1:5">
      <c r="A2240" s="164"/>
      <c r="B2240" s="165"/>
      <c r="C2240" s="166"/>
      <c r="D2240" s="167"/>
      <c r="E2240" s="165"/>
    </row>
    <row r="2241" spans="1:5">
      <c r="A2241" s="164"/>
      <c r="B2241" s="165"/>
      <c r="C2241" s="166"/>
      <c r="D2241" s="167"/>
      <c r="E2241" s="165"/>
    </row>
    <row r="2242" spans="1:5">
      <c r="A2242" s="164"/>
      <c r="B2242" s="165"/>
      <c r="C2242" s="166"/>
      <c r="D2242" s="167"/>
      <c r="E2242" s="165"/>
    </row>
    <row r="2243" spans="1:5">
      <c r="A2243" s="164"/>
      <c r="B2243" s="165"/>
      <c r="C2243" s="166"/>
      <c r="D2243" s="167"/>
      <c r="E2243" s="165"/>
    </row>
    <row r="2244" spans="1:5">
      <c r="A2244" s="164"/>
      <c r="B2244" s="165"/>
      <c r="C2244" s="166"/>
      <c r="D2244" s="167"/>
      <c r="E2244" s="165"/>
    </row>
    <row r="2245" spans="1:5">
      <c r="A2245" s="164"/>
      <c r="B2245" s="165"/>
      <c r="C2245" s="166"/>
      <c r="D2245" s="167"/>
      <c r="E2245" s="165"/>
    </row>
    <row r="2246" spans="1:5">
      <c r="A2246" s="164"/>
      <c r="B2246" s="165"/>
      <c r="C2246" s="166"/>
      <c r="D2246" s="167"/>
      <c r="E2246" s="165"/>
    </row>
    <row r="2247" spans="1:5">
      <c r="A2247" s="164"/>
      <c r="B2247" s="165"/>
      <c r="C2247" s="166"/>
      <c r="D2247" s="167"/>
      <c r="E2247" s="165"/>
    </row>
    <row r="2248" spans="1:5">
      <c r="A2248" s="164"/>
      <c r="B2248" s="165"/>
      <c r="C2248" s="166"/>
      <c r="D2248" s="167"/>
      <c r="E2248" s="165"/>
    </row>
    <row r="2249" spans="1:5">
      <c r="A2249" s="164"/>
      <c r="B2249" s="165"/>
      <c r="C2249" s="166"/>
      <c r="D2249" s="167"/>
      <c r="E2249" s="165"/>
    </row>
    <row r="2250" spans="1:5">
      <c r="A2250" s="164"/>
      <c r="B2250" s="165"/>
      <c r="C2250" s="166"/>
      <c r="D2250" s="167"/>
      <c r="E2250" s="165"/>
    </row>
    <row r="2251" spans="1:5">
      <c r="A2251" s="164"/>
      <c r="B2251" s="165"/>
      <c r="C2251" s="166"/>
      <c r="D2251" s="167"/>
      <c r="E2251" s="165"/>
    </row>
    <row r="2252" spans="1:5">
      <c r="A2252" s="164"/>
      <c r="B2252" s="165"/>
      <c r="C2252" s="166"/>
      <c r="D2252" s="167"/>
      <c r="E2252" s="165"/>
    </row>
    <row r="2253" spans="1:5">
      <c r="A2253" s="164"/>
      <c r="B2253" s="165"/>
      <c r="C2253" s="166"/>
      <c r="D2253" s="167"/>
      <c r="E2253" s="165"/>
    </row>
    <row r="2254" spans="1:5">
      <c r="A2254" s="164"/>
      <c r="B2254" s="165"/>
      <c r="C2254" s="166"/>
      <c r="D2254" s="167"/>
      <c r="E2254" s="165"/>
    </row>
    <row r="2255" spans="1:5">
      <c r="A2255" s="164"/>
      <c r="B2255" s="165"/>
      <c r="C2255" s="166"/>
      <c r="D2255" s="167"/>
      <c r="E2255" s="165"/>
    </row>
    <row r="2256" spans="1:5">
      <c r="A2256" s="164"/>
      <c r="B2256" s="165"/>
      <c r="C2256" s="166"/>
      <c r="D2256" s="167"/>
      <c r="E2256" s="165"/>
    </row>
    <row r="2257" spans="1:5">
      <c r="A2257" s="164"/>
      <c r="B2257" s="165"/>
      <c r="C2257" s="166"/>
      <c r="D2257" s="167"/>
      <c r="E2257" s="165"/>
    </row>
    <row r="2258" spans="1:5">
      <c r="A2258" s="164"/>
      <c r="B2258" s="165"/>
      <c r="C2258" s="166"/>
      <c r="D2258" s="167"/>
      <c r="E2258" s="165"/>
    </row>
    <row r="2259" spans="1:5">
      <c r="A2259" s="164"/>
      <c r="B2259" s="165"/>
      <c r="C2259" s="166"/>
      <c r="D2259" s="167"/>
      <c r="E2259" s="165"/>
    </row>
    <row r="2260" spans="1:5">
      <c r="A2260" s="164"/>
      <c r="B2260" s="165"/>
      <c r="C2260" s="166"/>
      <c r="D2260" s="167"/>
      <c r="E2260" s="165"/>
    </row>
    <row r="2261" spans="1:5">
      <c r="A2261" s="164"/>
      <c r="B2261" s="165"/>
      <c r="C2261" s="166"/>
      <c r="D2261" s="167"/>
      <c r="E2261" s="165"/>
    </row>
    <row r="2262" spans="1:5">
      <c r="A2262" s="164"/>
      <c r="B2262" s="165"/>
      <c r="C2262" s="166"/>
      <c r="D2262" s="167"/>
      <c r="E2262" s="165"/>
    </row>
    <row r="2263" spans="1:5">
      <c r="A2263" s="164"/>
      <c r="B2263" s="165"/>
      <c r="C2263" s="166"/>
      <c r="D2263" s="167"/>
      <c r="E2263" s="165"/>
    </row>
    <row r="2264" spans="1:5">
      <c r="A2264" s="164"/>
      <c r="B2264" s="165"/>
      <c r="C2264" s="166"/>
      <c r="D2264" s="167"/>
      <c r="E2264" s="165"/>
    </row>
    <row r="2265" spans="1:5">
      <c r="A2265" s="164"/>
      <c r="B2265" s="165"/>
      <c r="C2265" s="166"/>
      <c r="D2265" s="167"/>
      <c r="E2265" s="165"/>
    </row>
    <row r="2266" spans="1:5">
      <c r="A2266" s="164"/>
      <c r="B2266" s="165"/>
      <c r="C2266" s="166"/>
      <c r="D2266" s="167"/>
      <c r="E2266" s="165"/>
    </row>
    <row r="2267" spans="1:5">
      <c r="A2267" s="164"/>
      <c r="B2267" s="165"/>
      <c r="C2267" s="166"/>
      <c r="D2267" s="167"/>
      <c r="E2267" s="165"/>
    </row>
    <row r="2268" spans="1:5">
      <c r="A2268" s="164"/>
      <c r="B2268" s="165"/>
      <c r="C2268" s="166"/>
      <c r="D2268" s="167"/>
      <c r="E2268" s="165"/>
    </row>
    <row r="2269" spans="1:5">
      <c r="A2269" s="164"/>
      <c r="B2269" s="165"/>
      <c r="C2269" s="166"/>
      <c r="D2269" s="167"/>
      <c r="E2269" s="165"/>
    </row>
    <row r="2270" spans="1:5">
      <c r="A2270" s="164"/>
      <c r="B2270" s="165"/>
      <c r="C2270" s="166"/>
      <c r="D2270" s="167"/>
      <c r="E2270" s="165"/>
    </row>
    <row r="2271" spans="1:5">
      <c r="A2271" s="164"/>
      <c r="B2271" s="165"/>
      <c r="C2271" s="166"/>
      <c r="D2271" s="167"/>
      <c r="E2271" s="165"/>
    </row>
    <row r="2272" spans="1:5">
      <c r="A2272" s="164"/>
      <c r="B2272" s="165"/>
      <c r="C2272" s="166"/>
      <c r="D2272" s="167"/>
      <c r="E2272" s="165"/>
    </row>
    <row r="2273" spans="1:5">
      <c r="A2273" s="164"/>
      <c r="B2273" s="165"/>
      <c r="C2273" s="166"/>
      <c r="D2273" s="167"/>
      <c r="E2273" s="165"/>
    </row>
    <row r="2274" spans="1:5">
      <c r="A2274" s="164"/>
      <c r="B2274" s="165"/>
      <c r="C2274" s="166"/>
      <c r="D2274" s="167"/>
      <c r="E2274" s="165"/>
    </row>
    <row r="2275" spans="1:5">
      <c r="A2275" s="164"/>
      <c r="B2275" s="165"/>
      <c r="C2275" s="166"/>
      <c r="D2275" s="167"/>
      <c r="E2275" s="165"/>
    </row>
    <row r="2276" spans="1:5">
      <c r="A2276" s="164"/>
      <c r="B2276" s="165"/>
      <c r="C2276" s="166"/>
      <c r="D2276" s="167"/>
      <c r="E2276" s="165"/>
    </row>
    <row r="2277" spans="1:5">
      <c r="A2277" s="164"/>
      <c r="B2277" s="165"/>
      <c r="C2277" s="166"/>
      <c r="D2277" s="167"/>
      <c r="E2277" s="165"/>
    </row>
    <row r="2278" spans="1:5">
      <c r="A2278" s="164"/>
      <c r="B2278" s="165"/>
      <c r="C2278" s="166"/>
      <c r="D2278" s="167"/>
      <c r="E2278" s="165"/>
    </row>
    <row r="2279" spans="1:5">
      <c r="A2279" s="164"/>
      <c r="B2279" s="165"/>
      <c r="C2279" s="166"/>
      <c r="D2279" s="167"/>
      <c r="E2279" s="165"/>
    </row>
    <row r="2280" spans="1:5">
      <c r="A2280" s="164"/>
      <c r="B2280" s="165"/>
      <c r="C2280" s="166"/>
      <c r="D2280" s="167"/>
      <c r="E2280" s="165"/>
    </row>
    <row r="2281" spans="1:5">
      <c r="A2281" s="164"/>
      <c r="B2281" s="165"/>
      <c r="C2281" s="166"/>
      <c r="D2281" s="167"/>
      <c r="E2281" s="165"/>
    </row>
    <row r="2282" spans="1:5">
      <c r="A2282" s="164"/>
      <c r="B2282" s="165"/>
      <c r="C2282" s="166"/>
      <c r="D2282" s="167"/>
      <c r="E2282" s="165"/>
    </row>
    <row r="2283" spans="1:5">
      <c r="A2283" s="164"/>
      <c r="B2283" s="165"/>
      <c r="C2283" s="166"/>
      <c r="D2283" s="167"/>
      <c r="E2283" s="165"/>
    </row>
    <row r="2284" spans="1:5">
      <c r="A2284" s="164"/>
      <c r="B2284" s="165"/>
      <c r="C2284" s="166"/>
      <c r="D2284" s="167"/>
      <c r="E2284" s="165"/>
    </row>
    <row r="2285" spans="1:5">
      <c r="A2285" s="164"/>
      <c r="B2285" s="165"/>
      <c r="C2285" s="166"/>
      <c r="D2285" s="167"/>
      <c r="E2285" s="165"/>
    </row>
    <row r="2286" spans="1:5">
      <c r="A2286" s="164"/>
      <c r="B2286" s="165"/>
      <c r="C2286" s="166"/>
      <c r="D2286" s="167"/>
      <c r="E2286" s="165"/>
    </row>
    <row r="2287" spans="1:5">
      <c r="A2287" s="164"/>
      <c r="B2287" s="165"/>
      <c r="C2287" s="166"/>
      <c r="D2287" s="167"/>
      <c r="E2287" s="165"/>
    </row>
    <row r="2288" spans="1:5">
      <c r="A2288" s="164"/>
      <c r="B2288" s="165"/>
      <c r="C2288" s="166"/>
      <c r="D2288" s="167"/>
      <c r="E2288" s="165"/>
    </row>
    <row r="2289" spans="1:5">
      <c r="A2289" s="164"/>
      <c r="B2289" s="165"/>
      <c r="C2289" s="166"/>
      <c r="D2289" s="167"/>
      <c r="E2289" s="165"/>
    </row>
    <row r="2290" spans="1:5">
      <c r="A2290" s="164"/>
      <c r="B2290" s="165"/>
      <c r="C2290" s="166"/>
      <c r="D2290" s="167"/>
      <c r="E2290" s="165"/>
    </row>
    <row r="2291" spans="1:5">
      <c r="A2291" s="164"/>
      <c r="B2291" s="165"/>
      <c r="C2291" s="166"/>
      <c r="D2291" s="167"/>
      <c r="E2291" s="165"/>
    </row>
    <row r="2292" spans="1:5">
      <c r="A2292" s="164"/>
      <c r="B2292" s="165"/>
      <c r="C2292" s="166"/>
      <c r="D2292" s="167"/>
      <c r="E2292" s="165"/>
    </row>
    <row r="2293" spans="1:5">
      <c r="A2293" s="164"/>
      <c r="B2293" s="165"/>
      <c r="C2293" s="166"/>
      <c r="D2293" s="167"/>
      <c r="E2293" s="165"/>
    </row>
    <row r="2294" spans="1:5">
      <c r="A2294" s="164"/>
      <c r="B2294" s="165"/>
      <c r="C2294" s="166"/>
      <c r="D2294" s="167"/>
      <c r="E2294" s="165"/>
    </row>
    <row r="2295" spans="1:5">
      <c r="A2295" s="164"/>
      <c r="B2295" s="165"/>
      <c r="C2295" s="166"/>
      <c r="D2295" s="167"/>
      <c r="E2295" s="165"/>
    </row>
    <row r="2296" spans="1:5">
      <c r="A2296" s="164"/>
      <c r="B2296" s="165"/>
      <c r="C2296" s="166"/>
      <c r="D2296" s="167"/>
      <c r="E2296" s="165"/>
    </row>
    <row r="2297" spans="1:5">
      <c r="A2297" s="164"/>
      <c r="B2297" s="165"/>
      <c r="C2297" s="166"/>
      <c r="D2297" s="167"/>
      <c r="E2297" s="165"/>
    </row>
    <row r="2298" spans="1:5">
      <c r="A2298" s="164"/>
      <c r="B2298" s="165"/>
      <c r="C2298" s="166"/>
      <c r="D2298" s="167"/>
      <c r="E2298" s="165"/>
    </row>
    <row r="2299" spans="1:5">
      <c r="A2299" s="164"/>
      <c r="B2299" s="165"/>
      <c r="C2299" s="166"/>
      <c r="D2299" s="167"/>
      <c r="E2299" s="165"/>
    </row>
    <row r="2300" spans="1:5">
      <c r="A2300" s="164"/>
      <c r="B2300" s="165"/>
      <c r="C2300" s="166"/>
      <c r="D2300" s="167"/>
      <c r="E2300" s="165"/>
    </row>
    <row r="2301" spans="1:5">
      <c r="A2301" s="164"/>
      <c r="B2301" s="165"/>
      <c r="C2301" s="166"/>
      <c r="D2301" s="167"/>
      <c r="E2301" s="165"/>
    </row>
    <row r="2302" spans="1:5">
      <c r="A2302" s="164"/>
      <c r="B2302" s="165"/>
      <c r="C2302" s="166"/>
      <c r="D2302" s="167"/>
      <c r="E2302" s="165"/>
    </row>
    <row r="2303" spans="1:5">
      <c r="A2303" s="164"/>
      <c r="B2303" s="165"/>
      <c r="C2303" s="166"/>
      <c r="D2303" s="167"/>
      <c r="E2303" s="165"/>
    </row>
    <row r="2304" spans="1:5">
      <c r="A2304" s="164"/>
      <c r="B2304" s="165"/>
      <c r="C2304" s="166"/>
      <c r="D2304" s="167"/>
      <c r="E2304" s="165"/>
    </row>
    <row r="2305" spans="1:5">
      <c r="A2305" s="164"/>
      <c r="B2305" s="165"/>
      <c r="C2305" s="166"/>
      <c r="D2305" s="167"/>
      <c r="E2305" s="165"/>
    </row>
    <row r="2306" spans="1:5">
      <c r="A2306" s="164"/>
      <c r="B2306" s="165"/>
      <c r="C2306" s="166"/>
      <c r="D2306" s="167"/>
      <c r="E2306" s="165"/>
    </row>
    <row r="2307" spans="1:5">
      <c r="A2307" s="164"/>
      <c r="B2307" s="165"/>
      <c r="C2307" s="166"/>
      <c r="D2307" s="167"/>
      <c r="E2307" s="165"/>
    </row>
    <row r="2308" spans="1:5">
      <c r="A2308" s="164"/>
      <c r="B2308" s="165"/>
      <c r="C2308" s="166"/>
      <c r="D2308" s="167"/>
      <c r="E2308" s="165"/>
    </row>
    <row r="2309" spans="1:5">
      <c r="A2309" s="164"/>
      <c r="B2309" s="165"/>
      <c r="C2309" s="166"/>
      <c r="D2309" s="167"/>
      <c r="E2309" s="165"/>
    </row>
    <row r="2310" spans="1:5">
      <c r="A2310" s="164"/>
      <c r="B2310" s="165"/>
      <c r="C2310" s="166"/>
      <c r="D2310" s="167"/>
      <c r="E2310" s="165"/>
    </row>
    <row r="2311" spans="1:5">
      <c r="A2311" s="164"/>
      <c r="B2311" s="165"/>
      <c r="C2311" s="166"/>
      <c r="D2311" s="167"/>
      <c r="E2311" s="165"/>
    </row>
    <row r="2312" spans="1:5">
      <c r="A2312" s="164"/>
      <c r="B2312" s="165"/>
      <c r="C2312" s="166"/>
      <c r="D2312" s="167"/>
      <c r="E2312" s="165"/>
    </row>
    <row r="2313" spans="1:5">
      <c r="A2313" s="164"/>
      <c r="B2313" s="165"/>
      <c r="C2313" s="166"/>
      <c r="D2313" s="167"/>
      <c r="E2313" s="165"/>
    </row>
    <row r="2314" spans="1:5">
      <c r="A2314" s="164"/>
      <c r="B2314" s="165"/>
      <c r="C2314" s="166"/>
      <c r="D2314" s="167"/>
      <c r="E2314" s="165"/>
    </row>
    <row r="2315" spans="1:5">
      <c r="A2315" s="164"/>
      <c r="B2315" s="165"/>
      <c r="C2315" s="166"/>
      <c r="D2315" s="167"/>
      <c r="E2315" s="165"/>
    </row>
    <row r="2316" spans="1:5">
      <c r="A2316" s="164"/>
      <c r="B2316" s="165"/>
      <c r="C2316" s="166"/>
      <c r="D2316" s="167"/>
      <c r="E2316" s="165"/>
    </row>
    <row r="2317" spans="1:5">
      <c r="A2317" s="164"/>
      <c r="B2317" s="165"/>
      <c r="C2317" s="166"/>
      <c r="D2317" s="167"/>
      <c r="E2317" s="165"/>
    </row>
    <row r="2318" spans="1:5">
      <c r="A2318" s="164"/>
      <c r="B2318" s="165"/>
      <c r="C2318" s="166"/>
      <c r="D2318" s="167"/>
      <c r="E2318" s="165"/>
    </row>
    <row r="2319" spans="1:5">
      <c r="A2319" s="164"/>
      <c r="B2319" s="165"/>
      <c r="C2319" s="166"/>
      <c r="D2319" s="167"/>
      <c r="E2319" s="165"/>
    </row>
    <row r="2320" spans="1:5">
      <c r="A2320" s="164"/>
      <c r="B2320" s="165"/>
      <c r="C2320" s="166"/>
      <c r="D2320" s="167"/>
      <c r="E2320" s="165"/>
    </row>
    <row r="2321" spans="1:5">
      <c r="A2321" s="164"/>
      <c r="B2321" s="165"/>
      <c r="C2321" s="166"/>
      <c r="D2321" s="167"/>
      <c r="E2321" s="165"/>
    </row>
    <row r="2322" spans="1:5">
      <c r="A2322" s="164"/>
      <c r="B2322" s="165"/>
      <c r="C2322" s="166"/>
      <c r="D2322" s="167"/>
      <c r="E2322" s="165"/>
    </row>
    <row r="2323" spans="1:5">
      <c r="A2323" s="164"/>
      <c r="B2323" s="165"/>
      <c r="C2323" s="166"/>
      <c r="D2323" s="167"/>
      <c r="E2323" s="165"/>
    </row>
    <row r="2324" spans="1:5">
      <c r="A2324" s="164"/>
      <c r="B2324" s="165"/>
      <c r="C2324" s="166"/>
      <c r="D2324" s="167"/>
      <c r="E2324" s="165"/>
    </row>
    <row r="2325" spans="1:5">
      <c r="A2325" s="164"/>
      <c r="B2325" s="165"/>
      <c r="C2325" s="166"/>
      <c r="D2325" s="167"/>
      <c r="E2325" s="165"/>
    </row>
    <row r="2326" spans="1:5">
      <c r="A2326" s="164"/>
      <c r="B2326" s="165"/>
      <c r="C2326" s="166"/>
      <c r="D2326" s="167"/>
      <c r="E2326" s="165"/>
    </row>
    <row r="2327" spans="1:5">
      <c r="A2327" s="164"/>
      <c r="B2327" s="165"/>
      <c r="C2327" s="166"/>
      <c r="D2327" s="167"/>
      <c r="E2327" s="165"/>
    </row>
    <row r="2328" spans="1:5">
      <c r="A2328" s="164"/>
      <c r="B2328" s="165"/>
      <c r="C2328" s="166"/>
      <c r="D2328" s="167"/>
      <c r="E2328" s="165"/>
    </row>
    <row r="2329" spans="1:5">
      <c r="A2329" s="164"/>
      <c r="B2329" s="165"/>
      <c r="C2329" s="166"/>
      <c r="D2329" s="167"/>
      <c r="E2329" s="165"/>
    </row>
    <row r="2330" spans="1:5">
      <c r="A2330" s="164"/>
      <c r="B2330" s="165"/>
      <c r="C2330" s="166"/>
      <c r="D2330" s="167"/>
      <c r="E2330" s="165"/>
    </row>
    <row r="2331" spans="1:5">
      <c r="A2331" s="164"/>
      <c r="B2331" s="165"/>
      <c r="C2331" s="166"/>
      <c r="D2331" s="167"/>
      <c r="E2331" s="165"/>
    </row>
    <row r="2332" spans="1:5">
      <c r="A2332" s="164"/>
      <c r="B2332" s="165"/>
      <c r="C2332" s="166"/>
      <c r="D2332" s="167"/>
      <c r="E2332" s="165"/>
    </row>
    <row r="2333" spans="1:5">
      <c r="A2333" s="164"/>
      <c r="B2333" s="165"/>
      <c r="C2333" s="166"/>
      <c r="D2333" s="167"/>
      <c r="E2333" s="165"/>
    </row>
    <row r="2334" spans="1:5">
      <c r="A2334" s="164"/>
      <c r="B2334" s="165"/>
      <c r="C2334" s="166"/>
      <c r="D2334" s="167"/>
      <c r="E2334" s="165"/>
    </row>
    <row r="2335" spans="1:5">
      <c r="A2335" s="164"/>
      <c r="B2335" s="165"/>
      <c r="C2335" s="166"/>
      <c r="D2335" s="167"/>
      <c r="E2335" s="165"/>
    </row>
    <row r="2336" spans="1:5">
      <c r="A2336" s="164"/>
      <c r="B2336" s="165"/>
      <c r="C2336" s="166"/>
      <c r="D2336" s="167"/>
      <c r="E2336" s="165"/>
    </row>
    <row r="2337" spans="1:5">
      <c r="A2337" s="164"/>
      <c r="B2337" s="165"/>
      <c r="C2337" s="166"/>
      <c r="D2337" s="167"/>
      <c r="E2337" s="165"/>
    </row>
    <row r="2338" spans="1:5">
      <c r="A2338" s="164"/>
      <c r="B2338" s="165"/>
      <c r="C2338" s="166"/>
      <c r="D2338" s="167"/>
      <c r="E2338" s="165"/>
    </row>
    <row r="2339" spans="1:5">
      <c r="A2339" s="164"/>
      <c r="B2339" s="165"/>
      <c r="C2339" s="166"/>
      <c r="D2339" s="167"/>
      <c r="E2339" s="165"/>
    </row>
    <row r="2340" spans="1:5">
      <c r="A2340" s="164"/>
      <c r="B2340" s="165"/>
      <c r="C2340" s="166"/>
      <c r="D2340" s="167"/>
      <c r="E2340" s="165"/>
    </row>
    <row r="2341" spans="1:5">
      <c r="A2341" s="164"/>
      <c r="B2341" s="165"/>
      <c r="C2341" s="166"/>
      <c r="D2341" s="167"/>
      <c r="E2341" s="165"/>
    </row>
    <row r="2342" spans="1:5">
      <c r="A2342" s="164"/>
      <c r="B2342" s="165"/>
      <c r="C2342" s="166"/>
      <c r="D2342" s="167"/>
      <c r="E2342" s="165"/>
    </row>
    <row r="2343" spans="1:5">
      <c r="A2343" s="164"/>
      <c r="B2343" s="165"/>
      <c r="C2343" s="166"/>
      <c r="D2343" s="167"/>
      <c r="E2343" s="165"/>
    </row>
    <row r="2344" spans="1:5">
      <c r="A2344" s="164"/>
      <c r="B2344" s="165"/>
      <c r="C2344" s="166"/>
      <c r="D2344" s="167"/>
      <c r="E2344" s="165"/>
    </row>
    <row r="2345" spans="1:5">
      <c r="A2345" s="164"/>
      <c r="B2345" s="165"/>
      <c r="C2345" s="166"/>
      <c r="D2345" s="167"/>
      <c r="E2345" s="165"/>
    </row>
    <row r="2346" spans="1:5">
      <c r="A2346" s="164"/>
      <c r="B2346" s="165"/>
      <c r="C2346" s="166"/>
      <c r="D2346" s="167"/>
      <c r="E2346" s="165"/>
    </row>
    <row r="2347" spans="1:5">
      <c r="A2347" s="164"/>
      <c r="B2347" s="165"/>
      <c r="C2347" s="166"/>
      <c r="D2347" s="167"/>
      <c r="E2347" s="165"/>
    </row>
    <row r="2348" spans="1:5">
      <c r="A2348" s="164"/>
      <c r="B2348" s="165"/>
      <c r="C2348" s="166"/>
      <c r="D2348" s="167"/>
      <c r="E2348" s="165"/>
    </row>
    <row r="2349" spans="1:5">
      <c r="A2349" s="164"/>
      <c r="B2349" s="165"/>
      <c r="C2349" s="166"/>
      <c r="D2349" s="167"/>
      <c r="E2349" s="165"/>
    </row>
    <row r="2350" spans="1:5">
      <c r="A2350" s="164"/>
      <c r="B2350" s="165"/>
      <c r="C2350" s="166"/>
      <c r="D2350" s="167"/>
      <c r="E2350" s="165"/>
    </row>
    <row r="2351" spans="1:5">
      <c r="A2351" s="164"/>
      <c r="B2351" s="165"/>
      <c r="C2351" s="166"/>
      <c r="D2351" s="167"/>
      <c r="E2351" s="165"/>
    </row>
    <row r="2352" spans="1:5">
      <c r="A2352" s="164"/>
      <c r="B2352" s="165"/>
      <c r="C2352" s="166"/>
      <c r="D2352" s="167"/>
      <c r="E2352" s="165"/>
    </row>
    <row r="2353" spans="1:5">
      <c r="A2353" s="164"/>
      <c r="B2353" s="165"/>
      <c r="C2353" s="166"/>
      <c r="D2353" s="167"/>
      <c r="E2353" s="165"/>
    </row>
    <row r="2354" spans="1:5">
      <c r="A2354" s="164"/>
      <c r="B2354" s="165"/>
      <c r="C2354" s="166"/>
      <c r="D2354" s="167"/>
      <c r="E2354" s="165"/>
    </row>
    <row r="2355" spans="1:5">
      <c r="A2355" s="164"/>
      <c r="B2355" s="165"/>
      <c r="C2355" s="166"/>
      <c r="D2355" s="167"/>
      <c r="E2355" s="165"/>
    </row>
    <row r="2356" spans="1:5">
      <c r="A2356" s="164"/>
      <c r="B2356" s="165"/>
      <c r="C2356" s="166"/>
      <c r="D2356" s="167"/>
      <c r="E2356" s="165"/>
    </row>
    <row r="2357" spans="1:5">
      <c r="A2357" s="164"/>
      <c r="B2357" s="165"/>
      <c r="C2357" s="166"/>
      <c r="D2357" s="167"/>
      <c r="E2357" s="165"/>
    </row>
    <row r="2358" spans="1:5">
      <c r="A2358" s="164"/>
      <c r="B2358" s="165"/>
      <c r="C2358" s="166"/>
      <c r="D2358" s="167"/>
      <c r="E2358" s="165"/>
    </row>
    <row r="2359" spans="1:5">
      <c r="A2359" s="164"/>
      <c r="B2359" s="165"/>
      <c r="C2359" s="166"/>
      <c r="D2359" s="167"/>
      <c r="E2359" s="165"/>
    </row>
    <row r="2360" spans="1:5">
      <c r="A2360" s="164"/>
      <c r="B2360" s="165"/>
      <c r="C2360" s="166"/>
      <c r="D2360" s="167"/>
      <c r="E2360" s="165"/>
    </row>
    <row r="2361" spans="1:5">
      <c r="A2361" s="164"/>
      <c r="B2361" s="165"/>
      <c r="C2361" s="166"/>
      <c r="D2361" s="167"/>
      <c r="E2361" s="165"/>
    </row>
    <row r="2362" spans="1:5">
      <c r="A2362" s="164"/>
      <c r="B2362" s="165"/>
      <c r="C2362" s="166"/>
      <c r="D2362" s="167"/>
      <c r="E2362" s="165"/>
    </row>
    <row r="2363" spans="1:5">
      <c r="A2363" s="164"/>
      <c r="B2363" s="165"/>
      <c r="C2363" s="166"/>
      <c r="D2363" s="167"/>
      <c r="E2363" s="165"/>
    </row>
    <row r="2364" spans="1:5">
      <c r="A2364" s="164"/>
      <c r="B2364" s="165"/>
      <c r="C2364" s="166"/>
      <c r="D2364" s="167"/>
      <c r="E2364" s="165"/>
    </row>
    <row r="2365" spans="1:5">
      <c r="A2365" s="164"/>
      <c r="B2365" s="165"/>
      <c r="C2365" s="166"/>
      <c r="D2365" s="167"/>
      <c r="E2365" s="165"/>
    </row>
    <row r="2366" spans="1:5">
      <c r="A2366" s="164"/>
      <c r="B2366" s="165"/>
      <c r="C2366" s="166"/>
      <c r="D2366" s="167"/>
      <c r="E2366" s="165"/>
    </row>
    <row r="2367" spans="1:5">
      <c r="A2367" s="164"/>
      <c r="B2367" s="165"/>
      <c r="C2367" s="166"/>
      <c r="D2367" s="167"/>
      <c r="E2367" s="165"/>
    </row>
    <row r="2368" spans="1:5">
      <c r="A2368" s="164"/>
      <c r="B2368" s="165"/>
      <c r="C2368" s="166"/>
      <c r="D2368" s="167"/>
      <c r="E2368" s="165"/>
    </row>
    <row r="2369" spans="1:5">
      <c r="A2369" s="164"/>
      <c r="B2369" s="165"/>
      <c r="C2369" s="166"/>
      <c r="D2369" s="167"/>
      <c r="E2369" s="165"/>
    </row>
    <row r="2370" spans="1:5">
      <c r="A2370" s="164"/>
      <c r="B2370" s="165"/>
      <c r="C2370" s="166"/>
      <c r="D2370" s="167"/>
      <c r="E2370" s="165"/>
    </row>
    <row r="2371" spans="1:5">
      <c r="A2371" s="164"/>
      <c r="B2371" s="165"/>
      <c r="C2371" s="166"/>
      <c r="D2371" s="167"/>
      <c r="E2371" s="165"/>
    </row>
    <row r="2372" spans="1:5">
      <c r="A2372" s="164"/>
      <c r="B2372" s="165"/>
      <c r="C2372" s="166"/>
      <c r="D2372" s="167"/>
      <c r="E2372" s="165"/>
    </row>
    <row r="2373" spans="1:5">
      <c r="A2373" s="164"/>
      <c r="B2373" s="165"/>
      <c r="C2373" s="166"/>
      <c r="D2373" s="167"/>
      <c r="E2373" s="165"/>
    </row>
    <row r="2374" spans="1:5">
      <c r="A2374" s="164"/>
      <c r="B2374" s="165"/>
      <c r="C2374" s="166"/>
      <c r="D2374" s="167"/>
      <c r="E2374" s="165"/>
    </row>
    <row r="2375" spans="1:5">
      <c r="A2375" s="164"/>
      <c r="B2375" s="165"/>
      <c r="C2375" s="166"/>
      <c r="D2375" s="167"/>
      <c r="E2375" s="165"/>
    </row>
    <row r="2376" spans="1:5">
      <c r="A2376" s="164"/>
      <c r="B2376" s="165"/>
      <c r="C2376" s="166"/>
      <c r="D2376" s="167"/>
      <c r="E2376" s="165"/>
    </row>
    <row r="2377" spans="1:5">
      <c r="A2377" s="164"/>
      <c r="B2377" s="165"/>
      <c r="C2377" s="166"/>
      <c r="D2377" s="167"/>
      <c r="E2377" s="165"/>
    </row>
    <row r="2378" spans="1:5">
      <c r="A2378" s="164"/>
      <c r="B2378" s="165"/>
      <c r="C2378" s="166"/>
      <c r="D2378" s="167"/>
      <c r="E2378" s="165"/>
    </row>
    <row r="2379" spans="1:5">
      <c r="A2379" s="164"/>
      <c r="B2379" s="165"/>
      <c r="C2379" s="166"/>
      <c r="D2379" s="167"/>
      <c r="E2379" s="165"/>
    </row>
    <row r="2380" spans="1:5">
      <c r="A2380" s="164"/>
      <c r="B2380" s="165"/>
      <c r="C2380" s="166"/>
      <c r="D2380" s="167"/>
      <c r="E2380" s="165"/>
    </row>
    <row r="2381" spans="1:5">
      <c r="A2381" s="164"/>
      <c r="B2381" s="165"/>
      <c r="C2381" s="166"/>
      <c r="D2381" s="167"/>
      <c r="E2381" s="165"/>
    </row>
    <row r="2382" spans="1:5">
      <c r="A2382" s="164"/>
      <c r="B2382" s="165"/>
      <c r="C2382" s="166"/>
      <c r="D2382" s="167"/>
      <c r="E2382" s="165"/>
    </row>
    <row r="2383" spans="1:5">
      <c r="A2383" s="164"/>
      <c r="B2383" s="165"/>
      <c r="C2383" s="166"/>
      <c r="D2383" s="167"/>
      <c r="E2383" s="165"/>
    </row>
    <row r="2384" spans="1:5">
      <c r="A2384" s="164"/>
      <c r="B2384" s="165"/>
      <c r="C2384" s="166"/>
      <c r="D2384" s="167"/>
      <c r="E2384" s="165"/>
    </row>
    <row r="2385" spans="1:5">
      <c r="A2385" s="164"/>
      <c r="B2385" s="165"/>
      <c r="C2385" s="166"/>
      <c r="D2385" s="167"/>
      <c r="E2385" s="165"/>
    </row>
    <row r="2386" spans="1:5">
      <c r="A2386" s="164"/>
      <c r="B2386" s="165"/>
      <c r="C2386" s="166"/>
      <c r="D2386" s="167"/>
      <c r="E2386" s="165"/>
    </row>
    <row r="2387" spans="1:5">
      <c r="A2387" s="164"/>
      <c r="B2387" s="165"/>
      <c r="C2387" s="166"/>
      <c r="D2387" s="167"/>
      <c r="E2387" s="165"/>
    </row>
    <row r="2388" spans="1:5">
      <c r="A2388" s="164"/>
      <c r="B2388" s="165"/>
      <c r="C2388" s="166"/>
      <c r="D2388" s="167"/>
      <c r="E2388" s="165"/>
    </row>
    <row r="2389" spans="1:5">
      <c r="A2389" s="164"/>
      <c r="B2389" s="165"/>
      <c r="C2389" s="166"/>
      <c r="D2389" s="167"/>
      <c r="E2389" s="165"/>
    </row>
    <row r="2390" spans="1:5">
      <c r="A2390" s="164"/>
      <c r="B2390" s="165"/>
      <c r="C2390" s="166"/>
      <c r="D2390" s="167"/>
      <c r="E2390" s="165"/>
    </row>
    <row r="2391" spans="1:5">
      <c r="A2391" s="164"/>
      <c r="B2391" s="165"/>
      <c r="C2391" s="166"/>
      <c r="D2391" s="167"/>
      <c r="E2391" s="165"/>
    </row>
    <row r="2392" spans="1:5">
      <c r="A2392" s="164"/>
      <c r="B2392" s="165"/>
      <c r="C2392" s="166"/>
      <c r="D2392" s="167"/>
      <c r="E2392" s="165"/>
    </row>
    <row r="2393" spans="1:5">
      <c r="A2393" s="164"/>
      <c r="B2393" s="165"/>
      <c r="C2393" s="166"/>
      <c r="D2393" s="167"/>
      <c r="E2393" s="165"/>
    </row>
    <row r="2394" spans="1:5">
      <c r="A2394" s="164"/>
      <c r="B2394" s="165"/>
      <c r="C2394" s="166"/>
      <c r="D2394" s="167"/>
      <c r="E2394" s="165"/>
    </row>
    <row r="2395" spans="1:5">
      <c r="A2395" s="164"/>
      <c r="B2395" s="165"/>
      <c r="C2395" s="166"/>
      <c r="D2395" s="167"/>
      <c r="E2395" s="165"/>
    </row>
    <row r="2396" spans="1:5">
      <c r="A2396" s="164"/>
      <c r="B2396" s="165"/>
      <c r="C2396" s="166"/>
      <c r="D2396" s="167"/>
      <c r="E2396" s="165"/>
    </row>
    <row r="2397" spans="1:5">
      <c r="A2397" s="164"/>
      <c r="B2397" s="165"/>
      <c r="C2397" s="166"/>
      <c r="D2397" s="167"/>
      <c r="E2397" s="165"/>
    </row>
    <row r="2398" spans="1:5">
      <c r="A2398" s="164"/>
      <c r="B2398" s="165"/>
      <c r="C2398" s="166"/>
      <c r="D2398" s="167"/>
      <c r="E2398" s="165"/>
    </row>
    <row r="2399" spans="1:5">
      <c r="A2399" s="164"/>
      <c r="B2399" s="165"/>
      <c r="C2399" s="166"/>
      <c r="D2399" s="167"/>
      <c r="E2399" s="165"/>
    </row>
    <row r="2400" spans="1:5">
      <c r="A2400" s="164"/>
      <c r="B2400" s="165"/>
      <c r="C2400" s="166"/>
      <c r="D2400" s="167"/>
      <c r="E2400" s="165"/>
    </row>
    <row r="2401" spans="1:5">
      <c r="A2401" s="164"/>
      <c r="B2401" s="165"/>
      <c r="C2401" s="166"/>
      <c r="D2401" s="167"/>
      <c r="E2401" s="165"/>
    </row>
    <row r="2402" spans="1:5">
      <c r="A2402" s="164"/>
      <c r="B2402" s="165"/>
      <c r="C2402" s="166"/>
      <c r="D2402" s="167"/>
      <c r="E2402" s="165"/>
    </row>
    <row r="2403" spans="1:5">
      <c r="A2403" s="164"/>
      <c r="B2403" s="165"/>
      <c r="C2403" s="166"/>
      <c r="D2403" s="167"/>
      <c r="E2403" s="165"/>
    </row>
    <row r="2404" spans="1:5">
      <c r="A2404" s="164"/>
      <c r="B2404" s="165"/>
      <c r="C2404" s="166"/>
      <c r="D2404" s="167"/>
      <c r="E2404" s="165"/>
    </row>
    <row r="2405" spans="1:5">
      <c r="A2405" s="164"/>
      <c r="B2405" s="165"/>
      <c r="C2405" s="166"/>
      <c r="D2405" s="167"/>
      <c r="E2405" s="165"/>
    </row>
    <row r="2406" spans="1:5">
      <c r="A2406" s="164"/>
      <c r="B2406" s="165"/>
      <c r="C2406" s="166"/>
      <c r="D2406" s="167"/>
      <c r="E2406" s="165"/>
    </row>
    <row r="2407" spans="1:5">
      <c r="A2407" s="164"/>
      <c r="B2407" s="165"/>
      <c r="C2407" s="166"/>
      <c r="D2407" s="167"/>
      <c r="E2407" s="165"/>
    </row>
    <row r="2408" spans="1:5">
      <c r="A2408" s="164"/>
      <c r="B2408" s="165"/>
      <c r="C2408" s="166"/>
      <c r="D2408" s="167"/>
      <c r="E2408" s="165"/>
    </row>
    <row r="2409" spans="1:5">
      <c r="A2409" s="164"/>
      <c r="B2409" s="165"/>
      <c r="C2409" s="166"/>
      <c r="D2409" s="167"/>
      <c r="E2409" s="165"/>
    </row>
    <row r="2410" spans="1:5">
      <c r="A2410" s="164"/>
      <c r="B2410" s="165"/>
      <c r="C2410" s="166"/>
      <c r="D2410" s="167"/>
      <c r="E2410" s="165"/>
    </row>
    <row r="2411" spans="1:5">
      <c r="A2411" s="164"/>
      <c r="B2411" s="165"/>
      <c r="C2411" s="166"/>
      <c r="D2411" s="167"/>
      <c r="E2411" s="165"/>
    </row>
    <row r="2412" spans="1:5">
      <c r="A2412" s="164"/>
      <c r="B2412" s="165"/>
      <c r="C2412" s="166"/>
      <c r="D2412" s="167"/>
      <c r="E2412" s="165"/>
    </row>
    <row r="2413" spans="1:5">
      <c r="A2413" s="164"/>
      <c r="B2413" s="165"/>
      <c r="C2413" s="166"/>
      <c r="D2413" s="167"/>
      <c r="E2413" s="165"/>
    </row>
    <row r="2414" spans="1:5">
      <c r="A2414" s="164"/>
      <c r="B2414" s="165"/>
      <c r="C2414" s="166"/>
      <c r="D2414" s="167"/>
      <c r="E2414" s="165"/>
    </row>
    <row r="2415" spans="1:5">
      <c r="A2415" s="164"/>
      <c r="B2415" s="165"/>
      <c r="C2415" s="166"/>
      <c r="D2415" s="167"/>
      <c r="E2415" s="165"/>
    </row>
    <row r="2416" spans="1:5">
      <c r="A2416" s="164"/>
      <c r="B2416" s="165"/>
      <c r="C2416" s="166"/>
      <c r="D2416" s="167"/>
      <c r="E2416" s="165"/>
    </row>
    <row r="2417" spans="1:5">
      <c r="A2417" s="164"/>
      <c r="B2417" s="165"/>
      <c r="C2417" s="166"/>
      <c r="D2417" s="167"/>
      <c r="E2417" s="165"/>
    </row>
    <row r="2418" spans="1:5">
      <c r="A2418" s="164"/>
      <c r="B2418" s="165"/>
      <c r="C2418" s="166"/>
      <c r="D2418" s="167"/>
      <c r="E2418" s="165"/>
    </row>
    <row r="2419" spans="1:5">
      <c r="A2419" s="164"/>
      <c r="B2419" s="165"/>
      <c r="C2419" s="166"/>
      <c r="D2419" s="167"/>
      <c r="E2419" s="165"/>
    </row>
    <row r="2420" spans="1:5">
      <c r="A2420" s="164"/>
      <c r="B2420" s="165"/>
      <c r="C2420" s="166"/>
      <c r="D2420" s="167"/>
      <c r="E2420" s="165"/>
    </row>
    <row r="2421" spans="1:5">
      <c r="A2421" s="164"/>
      <c r="B2421" s="165"/>
      <c r="C2421" s="166"/>
      <c r="D2421" s="167"/>
      <c r="E2421" s="165"/>
    </row>
    <row r="2422" spans="1:5">
      <c r="A2422" s="164"/>
      <c r="B2422" s="165"/>
      <c r="C2422" s="166"/>
      <c r="D2422" s="167"/>
      <c r="E2422" s="165"/>
    </row>
    <row r="2423" spans="1:5">
      <c r="A2423" s="164"/>
      <c r="B2423" s="165"/>
      <c r="C2423" s="166"/>
      <c r="D2423" s="167"/>
      <c r="E2423" s="165"/>
    </row>
    <row r="2424" spans="1:5">
      <c r="A2424" s="164"/>
      <c r="B2424" s="165"/>
      <c r="C2424" s="166"/>
      <c r="D2424" s="167"/>
      <c r="E2424" s="165"/>
    </row>
    <row r="2425" spans="1:5">
      <c r="A2425" s="164"/>
      <c r="B2425" s="165"/>
      <c r="C2425" s="166"/>
      <c r="D2425" s="167"/>
      <c r="E2425" s="165"/>
    </row>
    <row r="2426" spans="1:5">
      <c r="A2426" s="164"/>
      <c r="B2426" s="165"/>
      <c r="C2426" s="166"/>
      <c r="D2426" s="167"/>
      <c r="E2426" s="165"/>
    </row>
    <row r="2427" spans="1:5">
      <c r="A2427" s="164"/>
      <c r="B2427" s="165"/>
      <c r="C2427" s="166"/>
      <c r="D2427" s="167"/>
      <c r="E2427" s="165"/>
    </row>
    <row r="2428" spans="1:5">
      <c r="A2428" s="164"/>
      <c r="B2428" s="165"/>
      <c r="C2428" s="166"/>
      <c r="D2428" s="167"/>
      <c r="E2428" s="165"/>
    </row>
    <row r="2429" spans="1:5">
      <c r="A2429" s="164"/>
      <c r="B2429" s="165"/>
      <c r="C2429" s="166"/>
      <c r="D2429" s="167"/>
      <c r="E2429" s="165"/>
    </row>
    <row r="2430" spans="1:5">
      <c r="A2430" s="164"/>
      <c r="B2430" s="165"/>
      <c r="C2430" s="166"/>
      <c r="D2430" s="167"/>
      <c r="E2430" s="165"/>
    </row>
    <row r="2431" spans="1:5">
      <c r="A2431" s="164"/>
      <c r="B2431" s="165"/>
      <c r="C2431" s="166"/>
      <c r="D2431" s="167"/>
      <c r="E2431" s="165"/>
    </row>
    <row r="2432" spans="1:5">
      <c r="A2432" s="164"/>
      <c r="B2432" s="165"/>
      <c r="C2432" s="166"/>
      <c r="D2432" s="167"/>
      <c r="E2432" s="165"/>
    </row>
    <row r="2433" spans="1:5">
      <c r="A2433" s="164"/>
      <c r="B2433" s="165"/>
      <c r="C2433" s="166"/>
      <c r="D2433" s="167"/>
      <c r="E2433" s="165"/>
    </row>
    <row r="2434" spans="1:5">
      <c r="A2434" s="164"/>
      <c r="B2434" s="165"/>
      <c r="C2434" s="166"/>
      <c r="D2434" s="167"/>
      <c r="E2434" s="165"/>
    </row>
    <row r="2435" spans="1:5">
      <c r="A2435" s="164"/>
      <c r="B2435" s="165"/>
      <c r="C2435" s="166"/>
      <c r="D2435" s="167"/>
      <c r="E2435" s="165"/>
    </row>
    <row r="2436" spans="1:5">
      <c r="A2436" s="164"/>
      <c r="B2436" s="165"/>
      <c r="C2436" s="166"/>
      <c r="D2436" s="167"/>
      <c r="E2436" s="165"/>
    </row>
    <row r="2437" spans="1:5">
      <c r="A2437" s="164"/>
      <c r="B2437" s="165"/>
      <c r="C2437" s="166"/>
      <c r="D2437" s="167"/>
      <c r="E2437" s="165"/>
    </row>
    <row r="2438" spans="1:5">
      <c r="A2438" s="164"/>
      <c r="B2438" s="165"/>
      <c r="C2438" s="166"/>
      <c r="D2438" s="167"/>
      <c r="E2438" s="165"/>
    </row>
    <row r="2439" spans="1:5">
      <c r="A2439" s="164"/>
      <c r="B2439" s="165"/>
      <c r="C2439" s="166"/>
      <c r="D2439" s="167"/>
      <c r="E2439" s="165"/>
    </row>
    <row r="2440" spans="1:5">
      <c r="A2440" s="164"/>
      <c r="B2440" s="165"/>
      <c r="C2440" s="166"/>
      <c r="D2440" s="167"/>
      <c r="E2440" s="165"/>
    </row>
    <row r="2441" spans="1:5">
      <c r="A2441" s="164"/>
      <c r="B2441" s="165"/>
      <c r="C2441" s="166"/>
      <c r="D2441" s="167"/>
      <c r="E2441" s="165"/>
    </row>
    <row r="2442" spans="1:5">
      <c r="A2442" s="164"/>
      <c r="B2442" s="165"/>
      <c r="C2442" s="166"/>
      <c r="D2442" s="167"/>
      <c r="E2442" s="165"/>
    </row>
    <row r="2443" spans="1:5">
      <c r="A2443" s="164"/>
      <c r="B2443" s="165"/>
      <c r="C2443" s="166"/>
      <c r="D2443" s="167"/>
      <c r="E2443" s="165"/>
    </row>
    <row r="2444" spans="1:5">
      <c r="A2444" s="164"/>
      <c r="B2444" s="165"/>
      <c r="C2444" s="166"/>
      <c r="D2444" s="167"/>
      <c r="E2444" s="165"/>
    </row>
    <row r="2445" spans="1:5">
      <c r="A2445" s="164"/>
      <c r="B2445" s="165"/>
      <c r="C2445" s="166"/>
      <c r="D2445" s="167"/>
      <c r="E2445" s="165"/>
    </row>
    <row r="2446" spans="1:5">
      <c r="A2446" s="164"/>
      <c r="B2446" s="165"/>
      <c r="C2446" s="166"/>
      <c r="D2446" s="167"/>
      <c r="E2446" s="165"/>
    </row>
    <row r="2447" spans="1:5">
      <c r="A2447" s="164"/>
      <c r="B2447" s="165"/>
      <c r="C2447" s="166"/>
      <c r="D2447" s="167"/>
      <c r="E2447" s="165"/>
    </row>
    <row r="2448" spans="1:5">
      <c r="A2448" s="164"/>
      <c r="B2448" s="165"/>
      <c r="C2448" s="166"/>
      <c r="D2448" s="167"/>
      <c r="E2448" s="165"/>
    </row>
    <row r="2449" spans="1:5">
      <c r="A2449" s="164"/>
      <c r="B2449" s="165"/>
      <c r="C2449" s="166"/>
      <c r="D2449" s="167"/>
      <c r="E2449" s="165"/>
    </row>
    <row r="2450" spans="1:5">
      <c r="A2450" s="164"/>
      <c r="B2450" s="165"/>
      <c r="C2450" s="166"/>
      <c r="D2450" s="167"/>
      <c r="E2450" s="165"/>
    </row>
    <row r="2451" spans="1:5">
      <c r="A2451" s="164"/>
      <c r="B2451" s="165"/>
      <c r="C2451" s="166"/>
      <c r="D2451" s="167"/>
      <c r="E2451" s="165"/>
    </row>
    <row r="2452" spans="1:5">
      <c r="A2452" s="164"/>
      <c r="B2452" s="165"/>
      <c r="C2452" s="166"/>
      <c r="D2452" s="167"/>
      <c r="E2452" s="165"/>
    </row>
    <row r="2453" spans="1:5">
      <c r="A2453" s="164"/>
      <c r="B2453" s="165"/>
      <c r="C2453" s="166"/>
      <c r="D2453" s="167"/>
      <c r="E2453" s="165"/>
    </row>
    <row r="2454" spans="1:5">
      <c r="A2454" s="164"/>
      <c r="B2454" s="165"/>
      <c r="C2454" s="166"/>
      <c r="D2454" s="167"/>
      <c r="E2454" s="165"/>
    </row>
  </sheetData>
  <autoFilter ref="M4:Q64" xr:uid="{00000000-0001-0000-0100-000000000000}"/>
  <mergeCells count="9">
    <mergeCell ref="A2:K2"/>
    <mergeCell ref="M3:Q3"/>
    <mergeCell ref="S3:W3"/>
    <mergeCell ref="M2:W2"/>
    <mergeCell ref="Y2:AG2"/>
    <mergeCell ref="AD3:AG3"/>
    <mergeCell ref="Y3:AB3"/>
    <mergeCell ref="A3:E3"/>
    <mergeCell ref="G3:K3"/>
  </mergeCells>
  <phoneticPr fontId="39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6"/>
  <sheetViews>
    <sheetView showGridLines="0" topLeftCell="B4" zoomScale="90" zoomScaleNormal="90" workbookViewId="0">
      <selection activeCell="D22" sqref="D22:D24"/>
    </sheetView>
  </sheetViews>
  <sheetFormatPr baseColWidth="10" defaultRowHeight="15"/>
  <cols>
    <col min="1" max="1" width="7.5703125" customWidth="1"/>
    <col min="2" max="2" width="16.5703125" bestFit="1" customWidth="1"/>
    <col min="3" max="3" width="14.85546875" customWidth="1"/>
    <col min="4" max="4" width="15.5703125" customWidth="1"/>
    <col min="5" max="5" width="11" bestFit="1" customWidth="1"/>
    <col min="6" max="6" width="7.28515625" bestFit="1" customWidth="1"/>
    <col min="7" max="7" width="14.140625" bestFit="1" customWidth="1"/>
    <col min="8" max="8" width="13.140625" bestFit="1" customWidth="1"/>
    <col min="9" max="9" width="12.7109375" customWidth="1"/>
    <col min="10" max="10" width="14.140625" customWidth="1"/>
    <col min="11" max="11" width="10.7109375" customWidth="1"/>
    <col min="12" max="12" width="8.42578125" customWidth="1"/>
    <col min="13" max="13" width="16.28515625" customWidth="1"/>
    <col min="14" max="15" width="12.140625" customWidth="1"/>
    <col min="17" max="17" width="8.140625" customWidth="1"/>
    <col min="18" max="18" width="13.140625" bestFit="1" customWidth="1"/>
    <col min="19" max="19" width="12.42578125" customWidth="1"/>
    <col min="20" max="20" width="13.5703125" customWidth="1"/>
    <col min="21" max="21" width="11.85546875" customWidth="1"/>
    <col min="23" max="23" width="13.42578125" customWidth="1"/>
  </cols>
  <sheetData>
    <row r="1" spans="2:24" ht="69" customHeight="1" thickBot="1"/>
    <row r="2" spans="2:24" ht="24" thickBot="1">
      <c r="B2" s="302" t="s">
        <v>40</v>
      </c>
      <c r="C2" s="303"/>
      <c r="D2" s="304"/>
      <c r="H2" s="296" t="s">
        <v>61</v>
      </c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8"/>
    </row>
    <row r="3" spans="2:24" ht="15.75" thickBot="1"/>
    <row r="4" spans="2:24" ht="16.5" thickBot="1">
      <c r="B4" s="82" t="s">
        <v>41</v>
      </c>
      <c r="C4" s="305" t="s">
        <v>209</v>
      </c>
      <c r="D4" s="306"/>
      <c r="H4" s="299" t="s">
        <v>105</v>
      </c>
      <c r="I4" s="300"/>
      <c r="J4" s="300"/>
      <c r="K4" s="301"/>
      <c r="M4" s="299" t="s">
        <v>106</v>
      </c>
      <c r="N4" s="300"/>
      <c r="O4" s="300"/>
      <c r="P4" s="301"/>
      <c r="R4" s="299" t="s">
        <v>107</v>
      </c>
      <c r="S4" s="300"/>
      <c r="T4" s="300"/>
      <c r="U4" s="301"/>
    </row>
    <row r="5" spans="2:24" ht="30">
      <c r="B5" s="58" t="s">
        <v>47</v>
      </c>
      <c r="C5" s="59" t="s">
        <v>42</v>
      </c>
      <c r="D5" s="59" t="s">
        <v>43</v>
      </c>
      <c r="H5" s="66" t="s">
        <v>48</v>
      </c>
      <c r="I5" s="60" t="s">
        <v>96</v>
      </c>
      <c r="J5" s="67" t="s">
        <v>101</v>
      </c>
      <c r="K5" s="67" t="s">
        <v>49</v>
      </c>
      <c r="M5" s="58" t="s">
        <v>48</v>
      </c>
      <c r="N5" s="60" t="s">
        <v>96</v>
      </c>
      <c r="O5" s="67" t="s">
        <v>101</v>
      </c>
      <c r="P5" s="67" t="s">
        <v>49</v>
      </c>
      <c r="R5" s="66" t="s">
        <v>48</v>
      </c>
      <c r="S5" s="60" t="s">
        <v>96</v>
      </c>
      <c r="T5" s="67" t="s">
        <v>101</v>
      </c>
      <c r="U5" s="67" t="s">
        <v>49</v>
      </c>
      <c r="W5" s="66" t="s">
        <v>48</v>
      </c>
      <c r="X5" s="160" t="s">
        <v>97</v>
      </c>
    </row>
    <row r="6" spans="2:24">
      <c r="B6" s="79" t="s">
        <v>44</v>
      </c>
      <c r="C6" s="161">
        <v>27046</v>
      </c>
      <c r="D6" s="116">
        <f>+C6/C8</f>
        <v>0.56669320705695014</v>
      </c>
      <c r="H6" s="61" t="s">
        <v>50</v>
      </c>
      <c r="I6" s="57">
        <v>339</v>
      </c>
      <c r="J6" s="62">
        <v>718</v>
      </c>
      <c r="K6" s="64">
        <f>I6+J6</f>
        <v>1057</v>
      </c>
      <c r="L6" s="14"/>
      <c r="M6" s="61" t="s">
        <v>50</v>
      </c>
      <c r="N6" s="57">
        <v>343</v>
      </c>
      <c r="O6" s="64">
        <v>707</v>
      </c>
      <c r="P6" s="64">
        <f>SUM(N6:O6)</f>
        <v>1050</v>
      </c>
      <c r="Q6" s="14"/>
      <c r="R6" s="61" t="s">
        <v>50</v>
      </c>
      <c r="S6" s="56">
        <v>386</v>
      </c>
      <c r="T6" s="57">
        <v>792</v>
      </c>
      <c r="U6" s="64">
        <f>SUM(S6:T6)</f>
        <v>1178</v>
      </c>
      <c r="V6" s="14"/>
      <c r="W6" s="56" t="s">
        <v>50</v>
      </c>
      <c r="X6" s="56">
        <f>+U6+P6+K6</f>
        <v>3285</v>
      </c>
    </row>
    <row r="7" spans="2:24" ht="15.75" thickBot="1">
      <c r="B7" s="80" t="s">
        <v>45</v>
      </c>
      <c r="C7" s="162">
        <v>20680</v>
      </c>
      <c r="D7" s="116">
        <f>+C7/C8</f>
        <v>0.43330679294304991</v>
      </c>
      <c r="H7" s="63" t="s">
        <v>51</v>
      </c>
      <c r="I7" s="57">
        <v>43</v>
      </c>
      <c r="J7" s="62">
        <v>62</v>
      </c>
      <c r="K7" s="64">
        <f t="shared" ref="K7:K15" si="0">I7+J7</f>
        <v>105</v>
      </c>
      <c r="M7" s="63" t="s">
        <v>51</v>
      </c>
      <c r="N7" s="57">
        <v>54</v>
      </c>
      <c r="O7" s="62">
        <v>60</v>
      </c>
      <c r="P7" s="64">
        <f t="shared" ref="P7:P15" si="1">SUM(N7:O7)</f>
        <v>114</v>
      </c>
      <c r="R7" s="63" t="s">
        <v>51</v>
      </c>
      <c r="S7" s="56">
        <v>60</v>
      </c>
      <c r="T7" s="57">
        <v>75</v>
      </c>
      <c r="U7" s="64">
        <f t="shared" ref="U7:U15" si="2">SUM(S7:T7)</f>
        <v>135</v>
      </c>
      <c r="W7" s="56" t="s">
        <v>51</v>
      </c>
      <c r="X7" s="56">
        <f t="shared" ref="X7:X16" si="3">+U7+P7+K7</f>
        <v>354</v>
      </c>
    </row>
    <row r="8" spans="2:24" ht="15.75" thickBot="1">
      <c r="B8" s="81" t="s">
        <v>46</v>
      </c>
      <c r="C8" s="163">
        <f>SUM(C6:C7)</f>
        <v>47726</v>
      </c>
      <c r="D8" s="217">
        <f>SUM(D6:D7)</f>
        <v>1</v>
      </c>
      <c r="H8" s="63" t="s">
        <v>52</v>
      </c>
      <c r="I8" s="57">
        <v>21</v>
      </c>
      <c r="J8" s="62">
        <v>8</v>
      </c>
      <c r="K8" s="64">
        <f t="shared" si="0"/>
        <v>29</v>
      </c>
      <c r="M8" s="63" t="s">
        <v>52</v>
      </c>
      <c r="N8" s="57">
        <v>12</v>
      </c>
      <c r="O8" s="62">
        <v>11</v>
      </c>
      <c r="P8" s="64">
        <f t="shared" si="1"/>
        <v>23</v>
      </c>
      <c r="R8" s="63" t="s">
        <v>52</v>
      </c>
      <c r="S8" s="56">
        <v>5</v>
      </c>
      <c r="T8" s="57">
        <v>17</v>
      </c>
      <c r="U8" s="64">
        <f t="shared" si="2"/>
        <v>22</v>
      </c>
      <c r="W8" s="56" t="s">
        <v>52</v>
      </c>
      <c r="X8" s="56">
        <f t="shared" si="3"/>
        <v>74</v>
      </c>
    </row>
    <row r="9" spans="2:24" ht="29.25" customHeight="1">
      <c r="H9" s="61" t="s">
        <v>53</v>
      </c>
      <c r="I9" s="57">
        <v>0</v>
      </c>
      <c r="J9" s="62">
        <v>0</v>
      </c>
      <c r="K9" s="64">
        <f t="shared" si="0"/>
        <v>0</v>
      </c>
      <c r="M9" s="61" t="s">
        <v>53</v>
      </c>
      <c r="N9" s="57">
        <v>0</v>
      </c>
      <c r="O9" s="62">
        <v>0</v>
      </c>
      <c r="P9" s="64">
        <f t="shared" si="1"/>
        <v>0</v>
      </c>
      <c r="R9" s="61" t="s">
        <v>53</v>
      </c>
      <c r="S9" s="56">
        <v>0</v>
      </c>
      <c r="T9" s="57">
        <v>0</v>
      </c>
      <c r="U9" s="64">
        <f t="shared" si="2"/>
        <v>0</v>
      </c>
      <c r="W9" s="56" t="s">
        <v>53</v>
      </c>
      <c r="X9" s="56">
        <f t="shared" si="3"/>
        <v>0</v>
      </c>
    </row>
    <row r="10" spans="2:24" ht="30" customHeight="1">
      <c r="H10" s="61" t="s">
        <v>54</v>
      </c>
      <c r="I10" s="57">
        <v>15</v>
      </c>
      <c r="J10" s="62">
        <v>26</v>
      </c>
      <c r="K10" s="64">
        <f t="shared" si="0"/>
        <v>41</v>
      </c>
      <c r="M10" s="61" t="s">
        <v>54</v>
      </c>
      <c r="N10" s="57">
        <v>14</v>
      </c>
      <c r="O10" s="62">
        <v>19</v>
      </c>
      <c r="P10" s="64">
        <f t="shared" si="1"/>
        <v>33</v>
      </c>
      <c r="R10" s="61" t="s">
        <v>54</v>
      </c>
      <c r="S10" s="56">
        <v>9</v>
      </c>
      <c r="T10" s="57">
        <v>15</v>
      </c>
      <c r="U10" s="64">
        <f t="shared" si="2"/>
        <v>24</v>
      </c>
      <c r="W10" s="56" t="s">
        <v>54</v>
      </c>
      <c r="X10" s="56">
        <f t="shared" si="3"/>
        <v>98</v>
      </c>
    </row>
    <row r="11" spans="2:24">
      <c r="H11" s="63" t="s">
        <v>55</v>
      </c>
      <c r="I11" s="57">
        <v>6</v>
      </c>
      <c r="J11" s="62">
        <v>22</v>
      </c>
      <c r="K11" s="64">
        <f t="shared" si="0"/>
        <v>28</v>
      </c>
      <c r="M11" s="63" t="s">
        <v>55</v>
      </c>
      <c r="N11" s="57">
        <v>7</v>
      </c>
      <c r="O11" s="62">
        <v>10</v>
      </c>
      <c r="P11" s="64">
        <f t="shared" si="1"/>
        <v>17</v>
      </c>
      <c r="R11" s="63" t="s">
        <v>55</v>
      </c>
      <c r="S11" s="56">
        <v>4</v>
      </c>
      <c r="T11" s="57">
        <v>3</v>
      </c>
      <c r="U11" s="64">
        <f t="shared" si="2"/>
        <v>7</v>
      </c>
      <c r="W11" s="56" t="s">
        <v>55</v>
      </c>
      <c r="X11" s="56">
        <f t="shared" si="3"/>
        <v>52</v>
      </c>
    </row>
    <row r="12" spans="2:24">
      <c r="H12" s="63" t="s">
        <v>56</v>
      </c>
      <c r="I12" s="57">
        <v>0</v>
      </c>
      <c r="J12" s="62">
        <v>0</v>
      </c>
      <c r="K12" s="64">
        <f t="shared" si="0"/>
        <v>0</v>
      </c>
      <c r="M12" s="63" t="s">
        <v>56</v>
      </c>
      <c r="N12" s="57">
        <v>18</v>
      </c>
      <c r="O12" s="62">
        <v>11</v>
      </c>
      <c r="P12" s="64">
        <f t="shared" si="1"/>
        <v>29</v>
      </c>
      <c r="R12" s="63" t="s">
        <v>56</v>
      </c>
      <c r="S12" s="135">
        <v>29</v>
      </c>
      <c r="T12" s="136">
        <v>5</v>
      </c>
      <c r="U12" s="64">
        <f t="shared" si="2"/>
        <v>34</v>
      </c>
      <c r="W12" s="56" t="s">
        <v>56</v>
      </c>
      <c r="X12" s="56">
        <f t="shared" si="3"/>
        <v>63</v>
      </c>
    </row>
    <row r="13" spans="2:24">
      <c r="H13" s="63" t="s">
        <v>57</v>
      </c>
      <c r="I13" s="57">
        <v>3</v>
      </c>
      <c r="J13" s="62">
        <v>10</v>
      </c>
      <c r="K13" s="64">
        <f t="shared" si="0"/>
        <v>13</v>
      </c>
      <c r="M13" s="63" t="s">
        <v>57</v>
      </c>
      <c r="N13" s="57">
        <v>1</v>
      </c>
      <c r="O13" s="62">
        <v>5</v>
      </c>
      <c r="P13" s="64">
        <f t="shared" si="1"/>
        <v>6</v>
      </c>
      <c r="R13" s="63" t="s">
        <v>57</v>
      </c>
      <c r="S13" s="56">
        <v>3</v>
      </c>
      <c r="T13" s="57">
        <v>3</v>
      </c>
      <c r="U13" s="64">
        <f t="shared" si="2"/>
        <v>6</v>
      </c>
      <c r="W13" s="56" t="s">
        <v>57</v>
      </c>
      <c r="X13" s="56">
        <f t="shared" si="3"/>
        <v>25</v>
      </c>
    </row>
    <row r="14" spans="2:24">
      <c r="H14" s="63" t="s">
        <v>58</v>
      </c>
      <c r="I14" s="57">
        <v>2</v>
      </c>
      <c r="J14" s="62">
        <v>10</v>
      </c>
      <c r="K14" s="64">
        <f t="shared" si="0"/>
        <v>12</v>
      </c>
      <c r="M14" s="63" t="s">
        <v>58</v>
      </c>
      <c r="N14" s="57">
        <v>2</v>
      </c>
      <c r="O14" s="62">
        <v>1</v>
      </c>
      <c r="P14" s="64">
        <f t="shared" si="1"/>
        <v>3</v>
      </c>
      <c r="R14" s="63" t="s">
        <v>58</v>
      </c>
      <c r="S14" s="56">
        <v>3</v>
      </c>
      <c r="T14" s="57">
        <v>16</v>
      </c>
      <c r="U14" s="64">
        <f t="shared" si="2"/>
        <v>19</v>
      </c>
      <c r="W14" s="56" t="s">
        <v>58</v>
      </c>
      <c r="X14" s="56">
        <f t="shared" si="3"/>
        <v>34</v>
      </c>
    </row>
    <row r="15" spans="2:24" ht="15.75" thickBot="1">
      <c r="H15" s="63" t="s">
        <v>59</v>
      </c>
      <c r="I15" s="57">
        <v>3</v>
      </c>
      <c r="J15" s="62">
        <v>9</v>
      </c>
      <c r="K15" s="64">
        <f t="shared" si="0"/>
        <v>12</v>
      </c>
      <c r="M15" s="63" t="s">
        <v>59</v>
      </c>
      <c r="N15" s="57">
        <v>3</v>
      </c>
      <c r="O15" s="62">
        <v>2</v>
      </c>
      <c r="P15" s="64">
        <f t="shared" si="1"/>
        <v>5</v>
      </c>
      <c r="R15" s="63" t="s">
        <v>59</v>
      </c>
      <c r="S15" s="56">
        <v>3</v>
      </c>
      <c r="T15" s="65">
        <v>1</v>
      </c>
      <c r="U15" s="64">
        <f t="shared" si="2"/>
        <v>4</v>
      </c>
      <c r="W15" s="56" t="s">
        <v>59</v>
      </c>
      <c r="X15" s="56">
        <f t="shared" si="3"/>
        <v>21</v>
      </c>
    </row>
    <row r="16" spans="2:24" ht="15.75" thickBot="1">
      <c r="H16" s="69" t="s">
        <v>60</v>
      </c>
      <c r="I16" s="70">
        <f>SUM(I6:I15)</f>
        <v>432</v>
      </c>
      <c r="J16" s="70">
        <f>SUM(J6:J15)</f>
        <v>865</v>
      </c>
      <c r="K16" s="71">
        <f>SUM(K6:K15)</f>
        <v>1297</v>
      </c>
      <c r="M16" s="72" t="s">
        <v>60</v>
      </c>
      <c r="N16" s="73">
        <f>SUM(N6:N15)</f>
        <v>454</v>
      </c>
      <c r="O16" s="73">
        <f>SUM(O6:O15)</f>
        <v>826</v>
      </c>
      <c r="P16" s="74">
        <f>SUM(P6:P15)</f>
        <v>1280</v>
      </c>
      <c r="R16" s="75" t="s">
        <v>60</v>
      </c>
      <c r="S16" s="76">
        <f>SUM(S6:S15)</f>
        <v>502</v>
      </c>
      <c r="T16" s="76">
        <f>SUM(T6:T15)</f>
        <v>927</v>
      </c>
      <c r="U16" s="76">
        <f>SUM(U6:U15)</f>
        <v>1429</v>
      </c>
      <c r="W16" s="75" t="s">
        <v>60</v>
      </c>
      <c r="X16" s="76">
        <f t="shared" si="3"/>
        <v>4006</v>
      </c>
    </row>
    <row r="17" spans="2:19" ht="15.75" thickBot="1"/>
    <row r="18" spans="2:19" ht="24" thickBot="1">
      <c r="B18" s="293" t="s">
        <v>82</v>
      </c>
      <c r="C18" s="294"/>
      <c r="D18" s="294"/>
      <c r="E18" s="294"/>
      <c r="F18" s="295"/>
      <c r="L18" s="14"/>
      <c r="S18" s="14"/>
    </row>
    <row r="19" spans="2:19">
      <c r="H19" t="s">
        <v>87</v>
      </c>
      <c r="I19" s="14"/>
      <c r="J19" s="14"/>
      <c r="K19" s="14"/>
      <c r="L19" s="14"/>
    </row>
    <row r="20" spans="2:19" ht="15.75" thickBot="1">
      <c r="I20" s="14"/>
      <c r="J20" s="14"/>
      <c r="L20" s="14"/>
    </row>
    <row r="21" spans="2:19" ht="15.75" thickBot="1">
      <c r="B21" s="66" t="s">
        <v>76</v>
      </c>
      <c r="C21" s="67" t="s">
        <v>77</v>
      </c>
      <c r="D21" s="67" t="s">
        <v>78</v>
      </c>
      <c r="E21" s="68" t="s">
        <v>79</v>
      </c>
      <c r="F21" s="66" t="s">
        <v>80</v>
      </c>
      <c r="G21" s="67" t="s">
        <v>81</v>
      </c>
    </row>
    <row r="22" spans="2:19" ht="15.75" thickBot="1">
      <c r="B22" s="99" t="s">
        <v>108</v>
      </c>
      <c r="C22" s="100">
        <v>83</v>
      </c>
      <c r="D22" s="100">
        <v>30</v>
      </c>
      <c r="E22" s="101">
        <v>20</v>
      </c>
      <c r="F22" s="99">
        <v>17</v>
      </c>
      <c r="G22" s="100">
        <v>7</v>
      </c>
    </row>
    <row r="23" spans="2:19" ht="15.75" thickBot="1">
      <c r="B23" s="99" t="s">
        <v>106</v>
      </c>
      <c r="C23" s="100">
        <v>47</v>
      </c>
      <c r="D23" s="100">
        <v>16</v>
      </c>
      <c r="E23" s="101">
        <v>7</v>
      </c>
      <c r="F23" s="99">
        <v>11</v>
      </c>
      <c r="G23" s="100">
        <v>3</v>
      </c>
    </row>
    <row r="24" spans="2:19" ht="15.75" thickBot="1">
      <c r="B24" s="99" t="s">
        <v>115</v>
      </c>
      <c r="C24" s="100">
        <v>58</v>
      </c>
      <c r="D24" s="100">
        <v>30</v>
      </c>
      <c r="E24" s="101">
        <v>23</v>
      </c>
      <c r="F24" s="99">
        <v>23</v>
      </c>
      <c r="G24" s="100">
        <v>17</v>
      </c>
    </row>
    <row r="25" spans="2:19">
      <c r="B25" s="66" t="s">
        <v>60</v>
      </c>
      <c r="C25" s="67"/>
      <c r="D25" s="67"/>
      <c r="E25" s="68"/>
      <c r="F25" s="66"/>
      <c r="G25" s="67"/>
    </row>
    <row r="26" spans="2:19" ht="21">
      <c r="B26" s="98"/>
    </row>
  </sheetData>
  <mergeCells count="7">
    <mergeCell ref="B18:F18"/>
    <mergeCell ref="H2:U2"/>
    <mergeCell ref="H4:K4"/>
    <mergeCell ref="M4:P4"/>
    <mergeCell ref="R4:U4"/>
    <mergeCell ref="B2:D2"/>
    <mergeCell ref="C4:D4"/>
  </mergeCells>
  <phoneticPr fontId="39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47549"/>
  <sheetViews>
    <sheetView showGridLines="0" zoomScaleNormal="100" workbookViewId="0">
      <selection activeCell="E7" sqref="E7:E123"/>
    </sheetView>
  </sheetViews>
  <sheetFormatPr baseColWidth="10" defaultRowHeight="15"/>
  <cols>
    <col min="1" max="1" width="17.28515625" bestFit="1" customWidth="1"/>
    <col min="2" max="2" width="19.85546875" customWidth="1"/>
    <col min="3" max="3" width="31.28515625" customWidth="1"/>
    <col min="4" max="4" width="22.140625" customWidth="1"/>
    <col min="5" max="5" width="30.85546875" bestFit="1" customWidth="1"/>
    <col min="6" max="6" width="16.28515625" bestFit="1" customWidth="1"/>
  </cols>
  <sheetData>
    <row r="1" spans="1:6" ht="69" customHeight="1"/>
    <row r="2" spans="1:6" ht="19.5" customHeight="1">
      <c r="A2" s="307" t="s">
        <v>94</v>
      </c>
      <c r="B2" s="307"/>
      <c r="C2" s="307"/>
      <c r="D2" s="307"/>
      <c r="E2" s="307"/>
    </row>
    <row r="4" spans="1:6">
      <c r="A4" s="201" t="s">
        <v>66</v>
      </c>
      <c r="B4" s="201" t="s">
        <v>62</v>
      </c>
      <c r="C4" s="201" t="s">
        <v>63</v>
      </c>
      <c r="D4" s="201" t="s">
        <v>64</v>
      </c>
      <c r="E4" s="201" t="s">
        <v>65</v>
      </c>
      <c r="F4" s="201" t="s">
        <v>93</v>
      </c>
    </row>
    <row r="5" spans="1:6">
      <c r="A5" s="16" t="s">
        <v>169</v>
      </c>
      <c r="B5" s="132" t="s">
        <v>173</v>
      </c>
      <c r="C5" s="195" t="s">
        <v>177</v>
      </c>
      <c r="D5" s="16">
        <v>1</v>
      </c>
      <c r="E5" s="132" t="s">
        <v>182</v>
      </c>
      <c r="F5" s="203">
        <v>100000</v>
      </c>
    </row>
    <row r="6" spans="1:6">
      <c r="A6" s="16" t="s">
        <v>169</v>
      </c>
      <c r="B6" s="132" t="s">
        <v>173</v>
      </c>
      <c r="C6" s="132" t="s">
        <v>177</v>
      </c>
      <c r="D6" s="16">
        <v>1</v>
      </c>
      <c r="E6" s="132" t="s">
        <v>182</v>
      </c>
      <c r="F6" s="203">
        <v>100000</v>
      </c>
    </row>
    <row r="7" spans="1:6">
      <c r="A7" s="16" t="s">
        <v>169</v>
      </c>
      <c r="B7" s="132" t="s">
        <v>174</v>
      </c>
      <c r="C7" s="132" t="s">
        <v>177</v>
      </c>
      <c r="D7" s="16">
        <v>1</v>
      </c>
      <c r="E7" s="132" t="s">
        <v>183</v>
      </c>
      <c r="F7" s="203">
        <v>100000</v>
      </c>
    </row>
    <row r="8" spans="1:6">
      <c r="A8" s="16" t="s">
        <v>169</v>
      </c>
      <c r="B8" s="132" t="s">
        <v>173</v>
      </c>
      <c r="C8" s="132" t="s">
        <v>177</v>
      </c>
      <c r="D8" s="16">
        <v>1</v>
      </c>
      <c r="E8" s="132" t="s">
        <v>184</v>
      </c>
      <c r="F8" s="203">
        <v>50000</v>
      </c>
    </row>
    <row r="9" spans="1:6">
      <c r="A9" s="16" t="s">
        <v>169</v>
      </c>
      <c r="B9" s="132" t="s">
        <v>173</v>
      </c>
      <c r="C9" s="132" t="s">
        <v>177</v>
      </c>
      <c r="D9" s="16">
        <v>2</v>
      </c>
      <c r="E9" s="132" t="s">
        <v>185</v>
      </c>
      <c r="F9" s="203">
        <v>100000</v>
      </c>
    </row>
    <row r="10" spans="1:6">
      <c r="A10" s="16" t="s">
        <v>169</v>
      </c>
      <c r="B10" s="132" t="s">
        <v>173</v>
      </c>
      <c r="C10" s="132" t="s">
        <v>177</v>
      </c>
      <c r="D10" s="16">
        <v>1</v>
      </c>
      <c r="E10" s="132" t="s">
        <v>184</v>
      </c>
      <c r="F10" s="203">
        <v>100000</v>
      </c>
    </row>
    <row r="11" spans="1:6">
      <c r="A11" s="16" t="s">
        <v>169</v>
      </c>
      <c r="B11" s="132" t="s">
        <v>173</v>
      </c>
      <c r="C11" s="132" t="s">
        <v>177</v>
      </c>
      <c r="D11" s="16">
        <v>2</v>
      </c>
      <c r="E11" s="132" t="s">
        <v>186</v>
      </c>
      <c r="F11" s="203">
        <v>100000</v>
      </c>
    </row>
    <row r="12" spans="1:6">
      <c r="A12" s="16" t="s">
        <v>169</v>
      </c>
      <c r="B12" s="132" t="s">
        <v>173</v>
      </c>
      <c r="C12" s="132" t="s">
        <v>177</v>
      </c>
      <c r="D12" s="16">
        <v>1</v>
      </c>
      <c r="E12" s="132" t="s">
        <v>184</v>
      </c>
      <c r="F12" s="203">
        <v>100000</v>
      </c>
    </row>
    <row r="13" spans="1:6">
      <c r="A13" s="16" t="s">
        <v>169</v>
      </c>
      <c r="B13" s="132" t="s">
        <v>173</v>
      </c>
      <c r="C13" s="132" t="s">
        <v>178</v>
      </c>
      <c r="D13" s="16">
        <v>1</v>
      </c>
      <c r="E13" s="132" t="s">
        <v>182</v>
      </c>
      <c r="F13" s="203">
        <v>100000</v>
      </c>
    </row>
    <row r="14" spans="1:6">
      <c r="A14" s="16" t="s">
        <v>169</v>
      </c>
      <c r="B14" s="132" t="s">
        <v>174</v>
      </c>
      <c r="C14" s="132" t="s">
        <v>177</v>
      </c>
      <c r="D14" s="16">
        <v>3</v>
      </c>
      <c r="E14" s="132" t="s">
        <v>187</v>
      </c>
      <c r="F14" s="203">
        <v>100000</v>
      </c>
    </row>
    <row r="15" spans="1:6">
      <c r="A15" s="16" t="s">
        <v>169</v>
      </c>
      <c r="B15" s="132" t="s">
        <v>173</v>
      </c>
      <c r="C15" s="132" t="s">
        <v>179</v>
      </c>
      <c r="D15" s="16">
        <v>1</v>
      </c>
      <c r="E15" s="132" t="s">
        <v>182</v>
      </c>
      <c r="F15" s="203">
        <v>100000</v>
      </c>
    </row>
    <row r="16" spans="1:6">
      <c r="A16" s="16" t="s">
        <v>169</v>
      </c>
      <c r="B16" s="132" t="s">
        <v>173</v>
      </c>
      <c r="C16" s="132" t="s">
        <v>177</v>
      </c>
      <c r="D16" s="16">
        <v>1</v>
      </c>
      <c r="E16" s="132" t="s">
        <v>182</v>
      </c>
      <c r="F16" s="203">
        <v>100000</v>
      </c>
    </row>
    <row r="17" spans="1:6">
      <c r="A17" s="16" t="s">
        <v>169</v>
      </c>
      <c r="B17" s="132" t="s">
        <v>174</v>
      </c>
      <c r="C17" s="132" t="s">
        <v>180</v>
      </c>
      <c r="D17" s="16">
        <v>1</v>
      </c>
      <c r="E17" s="132" t="s">
        <v>188</v>
      </c>
      <c r="F17" s="203">
        <v>55000</v>
      </c>
    </row>
    <row r="18" spans="1:6">
      <c r="A18" s="16" t="s">
        <v>169</v>
      </c>
      <c r="B18" s="132" t="s">
        <v>173</v>
      </c>
      <c r="C18" s="132" t="s">
        <v>177</v>
      </c>
      <c r="D18" s="16">
        <v>1</v>
      </c>
      <c r="E18" s="132" t="s">
        <v>189</v>
      </c>
      <c r="F18" s="203">
        <v>100000</v>
      </c>
    </row>
    <row r="19" spans="1:6">
      <c r="A19" s="16" t="s">
        <v>169</v>
      </c>
      <c r="B19" s="132" t="s">
        <v>174</v>
      </c>
      <c r="C19" s="132" t="s">
        <v>178</v>
      </c>
      <c r="D19" s="16">
        <v>1</v>
      </c>
      <c r="E19" s="132" t="s">
        <v>190</v>
      </c>
      <c r="F19" s="203">
        <v>100000</v>
      </c>
    </row>
    <row r="20" spans="1:6">
      <c r="A20" s="16" t="s">
        <v>169</v>
      </c>
      <c r="B20" s="132" t="s">
        <v>173</v>
      </c>
      <c r="C20" s="132" t="s">
        <v>177</v>
      </c>
      <c r="D20" s="16">
        <v>1</v>
      </c>
      <c r="E20" s="132" t="s">
        <v>189</v>
      </c>
      <c r="F20" s="203">
        <v>100000</v>
      </c>
    </row>
    <row r="21" spans="1:6">
      <c r="A21" s="16" t="s">
        <v>169</v>
      </c>
      <c r="B21" s="132" t="s">
        <v>173</v>
      </c>
      <c r="C21" s="132" t="s">
        <v>178</v>
      </c>
      <c r="D21" s="16">
        <v>1</v>
      </c>
      <c r="E21" s="132" t="s">
        <v>182</v>
      </c>
      <c r="F21" s="203">
        <v>100000</v>
      </c>
    </row>
    <row r="22" spans="1:6">
      <c r="A22" s="16" t="s">
        <v>169</v>
      </c>
      <c r="B22" s="132" t="s">
        <v>174</v>
      </c>
      <c r="C22" s="132" t="s">
        <v>177</v>
      </c>
      <c r="D22" s="16">
        <v>2</v>
      </c>
      <c r="E22" s="132" t="s">
        <v>185</v>
      </c>
      <c r="F22" s="203">
        <v>90000</v>
      </c>
    </row>
    <row r="23" spans="1:6">
      <c r="A23" s="16" t="s">
        <v>169</v>
      </c>
      <c r="B23" s="132" t="s">
        <v>173</v>
      </c>
      <c r="C23" s="132" t="s">
        <v>177</v>
      </c>
      <c r="D23" s="16">
        <v>2</v>
      </c>
      <c r="E23" s="132" t="s">
        <v>191</v>
      </c>
      <c r="F23" s="203">
        <v>100000</v>
      </c>
    </row>
    <row r="24" spans="1:6">
      <c r="A24" s="16" t="s">
        <v>169</v>
      </c>
      <c r="B24" s="132" t="s">
        <v>175</v>
      </c>
      <c r="C24" s="132" t="s">
        <v>177</v>
      </c>
      <c r="D24" s="16">
        <v>1</v>
      </c>
      <c r="E24" s="132" t="s">
        <v>189</v>
      </c>
      <c r="F24" s="203">
        <v>100000</v>
      </c>
    </row>
    <row r="25" spans="1:6">
      <c r="A25" s="16" t="s">
        <v>169</v>
      </c>
      <c r="B25" s="132" t="s">
        <v>174</v>
      </c>
      <c r="C25" s="132" t="s">
        <v>177</v>
      </c>
      <c r="D25" s="16">
        <v>1</v>
      </c>
      <c r="E25" s="132" t="s">
        <v>190</v>
      </c>
      <c r="F25" s="203">
        <v>100000</v>
      </c>
    </row>
    <row r="26" spans="1:6">
      <c r="A26" s="16" t="s">
        <v>169</v>
      </c>
      <c r="B26" s="132" t="s">
        <v>175</v>
      </c>
      <c r="C26" s="132" t="s">
        <v>177</v>
      </c>
      <c r="D26" s="16">
        <v>1</v>
      </c>
      <c r="E26" s="132" t="s">
        <v>192</v>
      </c>
      <c r="F26" s="203">
        <v>100000</v>
      </c>
    </row>
    <row r="27" spans="1:6">
      <c r="A27" s="16" t="s">
        <v>169</v>
      </c>
      <c r="B27" s="132" t="s">
        <v>175</v>
      </c>
      <c r="C27" s="132" t="s">
        <v>177</v>
      </c>
      <c r="D27" s="16">
        <v>1</v>
      </c>
      <c r="E27" s="132" t="s">
        <v>184</v>
      </c>
      <c r="F27" s="203">
        <v>100000</v>
      </c>
    </row>
    <row r="28" spans="1:6">
      <c r="A28" s="16" t="s">
        <v>169</v>
      </c>
      <c r="B28" s="132" t="s">
        <v>173</v>
      </c>
      <c r="C28" s="132" t="s">
        <v>177</v>
      </c>
      <c r="D28" s="16">
        <v>1</v>
      </c>
      <c r="E28" s="132" t="s">
        <v>190</v>
      </c>
      <c r="F28" s="203">
        <v>100000</v>
      </c>
    </row>
    <row r="29" spans="1:6">
      <c r="A29" s="16" t="s">
        <v>169</v>
      </c>
      <c r="B29" s="132" t="s">
        <v>174</v>
      </c>
      <c r="C29" s="132" t="s">
        <v>177</v>
      </c>
      <c r="D29" s="16">
        <v>1</v>
      </c>
      <c r="E29" s="132" t="s">
        <v>190</v>
      </c>
      <c r="F29" s="203">
        <v>100000</v>
      </c>
    </row>
    <row r="30" spans="1:6">
      <c r="A30" s="16" t="s">
        <v>169</v>
      </c>
      <c r="B30" s="132" t="s">
        <v>174</v>
      </c>
      <c r="C30" s="132" t="s">
        <v>177</v>
      </c>
      <c r="D30" s="16">
        <v>1</v>
      </c>
      <c r="E30" s="132" t="s">
        <v>193</v>
      </c>
      <c r="F30" s="203">
        <v>100000</v>
      </c>
    </row>
    <row r="31" spans="1:6">
      <c r="A31" s="16" t="s">
        <v>169</v>
      </c>
      <c r="B31" s="132" t="s">
        <v>173</v>
      </c>
      <c r="C31" s="132" t="s">
        <v>177</v>
      </c>
      <c r="D31" s="16">
        <v>2</v>
      </c>
      <c r="E31" s="132" t="s">
        <v>185</v>
      </c>
      <c r="F31" s="203">
        <v>100000</v>
      </c>
    </row>
    <row r="32" spans="1:6">
      <c r="A32" s="16" t="s">
        <v>169</v>
      </c>
      <c r="B32" s="132" t="s">
        <v>174</v>
      </c>
      <c r="C32" s="132" t="s">
        <v>177</v>
      </c>
      <c r="D32" s="16">
        <v>2</v>
      </c>
      <c r="E32" s="132" t="s">
        <v>187</v>
      </c>
      <c r="F32" s="203">
        <v>100000</v>
      </c>
    </row>
    <row r="33" spans="1:6">
      <c r="A33" s="16" t="s">
        <v>169</v>
      </c>
      <c r="B33" s="132" t="s">
        <v>174</v>
      </c>
      <c r="C33" s="132" t="s">
        <v>177</v>
      </c>
      <c r="D33" s="16">
        <v>1</v>
      </c>
      <c r="E33" s="132" t="s">
        <v>190</v>
      </c>
      <c r="F33" s="203">
        <v>100000</v>
      </c>
    </row>
    <row r="34" spans="1:6">
      <c r="A34" s="16" t="s">
        <v>169</v>
      </c>
      <c r="B34" s="132" t="s">
        <v>173</v>
      </c>
      <c r="C34" s="132" t="s">
        <v>177</v>
      </c>
      <c r="D34" s="16">
        <v>1</v>
      </c>
      <c r="E34" s="132" t="s">
        <v>184</v>
      </c>
      <c r="F34" s="203">
        <v>100000</v>
      </c>
    </row>
    <row r="35" spans="1:6">
      <c r="A35" s="16" t="s">
        <v>169</v>
      </c>
      <c r="B35" s="132" t="s">
        <v>174</v>
      </c>
      <c r="C35" s="132" t="s">
        <v>177</v>
      </c>
      <c r="D35" s="16">
        <v>1</v>
      </c>
      <c r="E35" s="132" t="s">
        <v>193</v>
      </c>
      <c r="F35" s="203">
        <v>100000</v>
      </c>
    </row>
    <row r="36" spans="1:6">
      <c r="A36" s="16" t="s">
        <v>169</v>
      </c>
      <c r="B36" s="132" t="s">
        <v>174</v>
      </c>
      <c r="C36" s="132" t="s">
        <v>177</v>
      </c>
      <c r="D36" s="16">
        <v>1</v>
      </c>
      <c r="E36" s="132" t="s">
        <v>182</v>
      </c>
      <c r="F36" s="203">
        <v>100000</v>
      </c>
    </row>
    <row r="37" spans="1:6">
      <c r="A37" s="16" t="s">
        <v>169</v>
      </c>
      <c r="B37" s="132" t="s">
        <v>174</v>
      </c>
      <c r="C37" s="132" t="s">
        <v>177</v>
      </c>
      <c r="D37" s="16">
        <v>1</v>
      </c>
      <c r="E37" s="132" t="s">
        <v>190</v>
      </c>
      <c r="F37" s="203">
        <v>100000</v>
      </c>
    </row>
    <row r="38" spans="1:6">
      <c r="A38" s="16" t="s">
        <v>169</v>
      </c>
      <c r="B38" s="132" t="s">
        <v>173</v>
      </c>
      <c r="C38" s="132" t="s">
        <v>177</v>
      </c>
      <c r="D38" s="16">
        <v>1</v>
      </c>
      <c r="E38" s="132" t="s">
        <v>184</v>
      </c>
      <c r="F38" s="203">
        <v>100000</v>
      </c>
    </row>
    <row r="39" spans="1:6">
      <c r="A39" s="16" t="s">
        <v>169</v>
      </c>
      <c r="B39" s="132" t="s">
        <v>174</v>
      </c>
      <c r="C39" s="132" t="s">
        <v>181</v>
      </c>
      <c r="D39" s="16">
        <v>1</v>
      </c>
      <c r="E39" s="132" t="s">
        <v>189</v>
      </c>
      <c r="F39" s="203">
        <v>100000</v>
      </c>
    </row>
    <row r="40" spans="1:6">
      <c r="A40" s="16" t="s">
        <v>169</v>
      </c>
      <c r="B40" s="132" t="s">
        <v>176</v>
      </c>
      <c r="C40" s="132" t="s">
        <v>177</v>
      </c>
      <c r="D40" s="16">
        <v>1</v>
      </c>
      <c r="E40" s="132" t="s">
        <v>194</v>
      </c>
      <c r="F40" s="203">
        <v>100000</v>
      </c>
    </row>
    <row r="41" spans="1:6">
      <c r="A41" s="16" t="s">
        <v>196</v>
      </c>
      <c r="B41" s="132" t="s">
        <v>174</v>
      </c>
      <c r="C41" s="132" t="s">
        <v>197</v>
      </c>
      <c r="D41" s="16">
        <v>1</v>
      </c>
      <c r="E41" s="132" t="s">
        <v>182</v>
      </c>
      <c r="F41" s="203">
        <v>100000</v>
      </c>
    </row>
    <row r="42" spans="1:6">
      <c r="A42" s="16" t="s">
        <v>196</v>
      </c>
      <c r="B42" s="132" t="s">
        <v>174</v>
      </c>
      <c r="C42" s="132" t="s">
        <v>197</v>
      </c>
      <c r="D42" s="16">
        <v>1</v>
      </c>
      <c r="E42" s="132" t="s">
        <v>189</v>
      </c>
      <c r="F42" s="203">
        <v>100000</v>
      </c>
    </row>
    <row r="43" spans="1:6">
      <c r="A43" s="16" t="s">
        <v>196</v>
      </c>
      <c r="B43" s="132" t="s">
        <v>174</v>
      </c>
      <c r="C43" s="132" t="s">
        <v>178</v>
      </c>
      <c r="D43" s="16">
        <v>1</v>
      </c>
      <c r="E43" s="132" t="s">
        <v>198</v>
      </c>
      <c r="F43" s="203">
        <v>100000</v>
      </c>
    </row>
    <row r="44" spans="1:6">
      <c r="A44" s="16" t="s">
        <v>196</v>
      </c>
      <c r="B44" s="132" t="s">
        <v>173</v>
      </c>
      <c r="C44" s="132" t="s">
        <v>197</v>
      </c>
      <c r="D44" s="16">
        <v>1</v>
      </c>
      <c r="E44" s="132" t="s">
        <v>183</v>
      </c>
      <c r="F44" s="203">
        <v>100000</v>
      </c>
    </row>
    <row r="45" spans="1:6">
      <c r="A45" s="16" t="s">
        <v>196</v>
      </c>
      <c r="B45" s="132" t="s">
        <v>173</v>
      </c>
      <c r="C45" s="132" t="s">
        <v>197</v>
      </c>
      <c r="D45" s="16">
        <v>1</v>
      </c>
      <c r="E45" s="132" t="s">
        <v>182</v>
      </c>
      <c r="F45" s="203">
        <v>100000</v>
      </c>
    </row>
    <row r="46" spans="1:6">
      <c r="A46" s="16" t="s">
        <v>196</v>
      </c>
      <c r="B46" s="132" t="s">
        <v>174</v>
      </c>
      <c r="C46" s="132" t="s">
        <v>197</v>
      </c>
      <c r="D46" s="16">
        <v>3</v>
      </c>
      <c r="E46" s="132" t="s">
        <v>187</v>
      </c>
      <c r="F46" s="203">
        <v>100000</v>
      </c>
    </row>
    <row r="47" spans="1:6">
      <c r="A47" s="16" t="s">
        <v>196</v>
      </c>
      <c r="B47" s="132" t="s">
        <v>173</v>
      </c>
      <c r="C47" s="132" t="s">
        <v>197</v>
      </c>
      <c r="D47" s="16">
        <v>1</v>
      </c>
      <c r="E47" s="132" t="s">
        <v>183</v>
      </c>
      <c r="F47" s="203">
        <v>100000</v>
      </c>
    </row>
    <row r="48" spans="1:6">
      <c r="A48" s="16" t="s">
        <v>196</v>
      </c>
      <c r="B48" s="132" t="s">
        <v>174</v>
      </c>
      <c r="C48" s="132" t="s">
        <v>197</v>
      </c>
      <c r="D48" s="16">
        <v>1</v>
      </c>
      <c r="E48" s="132" t="s">
        <v>187</v>
      </c>
      <c r="F48" s="203">
        <v>100000</v>
      </c>
    </row>
    <row r="49" spans="1:6">
      <c r="A49" s="16" t="s">
        <v>196</v>
      </c>
      <c r="B49" s="132" t="s">
        <v>175</v>
      </c>
      <c r="C49" s="132" t="s">
        <v>197</v>
      </c>
      <c r="D49" s="16">
        <v>1</v>
      </c>
      <c r="E49" s="132" t="s">
        <v>182</v>
      </c>
      <c r="F49" s="203">
        <v>100000</v>
      </c>
    </row>
    <row r="50" spans="1:6">
      <c r="A50" s="16" t="s">
        <v>196</v>
      </c>
      <c r="B50" s="132" t="s">
        <v>173</v>
      </c>
      <c r="C50" s="132" t="s">
        <v>197</v>
      </c>
      <c r="D50" s="16">
        <v>2</v>
      </c>
      <c r="E50" s="132" t="s">
        <v>185</v>
      </c>
      <c r="F50" s="203">
        <v>100000</v>
      </c>
    </row>
    <row r="51" spans="1:6">
      <c r="A51" s="16" t="s">
        <v>196</v>
      </c>
      <c r="B51" s="132" t="s">
        <v>174</v>
      </c>
      <c r="C51" s="132" t="s">
        <v>178</v>
      </c>
      <c r="D51" s="16">
        <v>1</v>
      </c>
      <c r="E51" s="132" t="s">
        <v>190</v>
      </c>
      <c r="F51" s="203">
        <v>100000</v>
      </c>
    </row>
    <row r="52" spans="1:6">
      <c r="A52" s="16" t="s">
        <v>196</v>
      </c>
      <c r="B52" s="132" t="s">
        <v>173</v>
      </c>
      <c r="C52" s="132" t="s">
        <v>197</v>
      </c>
      <c r="D52" s="16">
        <v>1</v>
      </c>
      <c r="E52" s="132" t="s">
        <v>184</v>
      </c>
      <c r="F52" s="203">
        <v>60000</v>
      </c>
    </row>
    <row r="53" spans="1:6">
      <c r="A53" s="16" t="s">
        <v>196</v>
      </c>
      <c r="B53" s="132" t="s">
        <v>174</v>
      </c>
      <c r="C53" s="132" t="s">
        <v>178</v>
      </c>
      <c r="D53" s="16">
        <v>1</v>
      </c>
      <c r="E53" s="132" t="s">
        <v>190</v>
      </c>
      <c r="F53" s="203">
        <v>100000</v>
      </c>
    </row>
    <row r="54" spans="1:6">
      <c r="A54" s="16" t="s">
        <v>196</v>
      </c>
      <c r="B54" s="132" t="s">
        <v>173</v>
      </c>
      <c r="C54" s="132" t="s">
        <v>197</v>
      </c>
      <c r="D54" s="16">
        <v>1</v>
      </c>
      <c r="E54" s="132" t="s">
        <v>189</v>
      </c>
      <c r="F54" s="203">
        <v>100000</v>
      </c>
    </row>
    <row r="55" spans="1:6">
      <c r="A55" s="16" t="s">
        <v>196</v>
      </c>
      <c r="B55" s="132" t="s">
        <v>173</v>
      </c>
      <c r="C55" s="132" t="s">
        <v>197</v>
      </c>
      <c r="D55" s="16">
        <v>1</v>
      </c>
      <c r="E55" s="132" t="s">
        <v>182</v>
      </c>
      <c r="F55" s="203">
        <v>100000</v>
      </c>
    </row>
    <row r="56" spans="1:6">
      <c r="A56" s="16" t="s">
        <v>196</v>
      </c>
      <c r="B56" s="132" t="s">
        <v>174</v>
      </c>
      <c r="C56" s="132" t="s">
        <v>178</v>
      </c>
      <c r="D56" s="16">
        <v>2</v>
      </c>
      <c r="E56" s="132" t="s">
        <v>199</v>
      </c>
      <c r="F56" s="203">
        <v>100000</v>
      </c>
    </row>
    <row r="57" spans="1:6">
      <c r="A57" s="16" t="s">
        <v>196</v>
      </c>
      <c r="B57" s="132" t="s">
        <v>174</v>
      </c>
      <c r="C57" s="132" t="s">
        <v>178</v>
      </c>
      <c r="D57" s="16">
        <v>1</v>
      </c>
      <c r="E57" s="132" t="s">
        <v>200</v>
      </c>
      <c r="F57" s="203">
        <v>100000</v>
      </c>
    </row>
    <row r="58" spans="1:6">
      <c r="A58" s="16" t="s">
        <v>196</v>
      </c>
      <c r="B58" s="132" t="s">
        <v>174</v>
      </c>
      <c r="C58" s="132" t="s">
        <v>180</v>
      </c>
      <c r="D58" s="16">
        <v>1</v>
      </c>
      <c r="E58" s="132" t="s">
        <v>190</v>
      </c>
      <c r="F58" s="203">
        <v>100000</v>
      </c>
    </row>
    <row r="59" spans="1:6">
      <c r="A59" s="16" t="s">
        <v>196</v>
      </c>
      <c r="B59" s="132" t="s">
        <v>173</v>
      </c>
      <c r="C59" s="132" t="s">
        <v>197</v>
      </c>
      <c r="D59" s="16">
        <v>1</v>
      </c>
      <c r="E59" s="132" t="s">
        <v>184</v>
      </c>
      <c r="F59" s="203">
        <v>100000</v>
      </c>
    </row>
    <row r="60" spans="1:6">
      <c r="A60" s="16" t="s">
        <v>196</v>
      </c>
      <c r="B60" s="132" t="s">
        <v>174</v>
      </c>
      <c r="C60" s="132" t="s">
        <v>197</v>
      </c>
      <c r="D60" s="16">
        <v>3</v>
      </c>
      <c r="E60" s="132" t="s">
        <v>201</v>
      </c>
      <c r="F60" s="203">
        <v>100000</v>
      </c>
    </row>
    <row r="61" spans="1:6">
      <c r="A61" s="16" t="s">
        <v>196</v>
      </c>
      <c r="B61" s="132" t="s">
        <v>174</v>
      </c>
      <c r="C61" s="132" t="s">
        <v>197</v>
      </c>
      <c r="D61" s="16">
        <v>2</v>
      </c>
      <c r="E61" s="132" t="s">
        <v>185</v>
      </c>
      <c r="F61" s="203">
        <v>100000</v>
      </c>
    </row>
    <row r="62" spans="1:6">
      <c r="A62" s="16" t="s">
        <v>196</v>
      </c>
      <c r="B62" s="132" t="s">
        <v>202</v>
      </c>
      <c r="C62" s="132" t="s">
        <v>197</v>
      </c>
      <c r="D62" s="16">
        <v>2</v>
      </c>
      <c r="E62" s="132" t="s">
        <v>185</v>
      </c>
      <c r="F62" s="203">
        <v>100000</v>
      </c>
    </row>
    <row r="63" spans="1:6">
      <c r="A63" s="16" t="s">
        <v>196</v>
      </c>
      <c r="B63" s="132" t="s">
        <v>173</v>
      </c>
      <c r="C63" s="132" t="s">
        <v>197</v>
      </c>
      <c r="D63" s="16">
        <v>1</v>
      </c>
      <c r="E63" s="132" t="s">
        <v>189</v>
      </c>
      <c r="F63" s="203">
        <v>100000</v>
      </c>
    </row>
    <row r="64" spans="1:6">
      <c r="A64" s="16" t="s">
        <v>196</v>
      </c>
      <c r="B64" s="132" t="s">
        <v>173</v>
      </c>
      <c r="C64" s="132" t="s">
        <v>197</v>
      </c>
      <c r="D64" s="16">
        <v>1</v>
      </c>
      <c r="E64" s="132" t="s">
        <v>184</v>
      </c>
      <c r="F64" s="203">
        <v>100000</v>
      </c>
    </row>
    <row r="65" spans="1:6">
      <c r="A65" s="16" t="s">
        <v>196</v>
      </c>
      <c r="B65" s="132" t="s">
        <v>173</v>
      </c>
      <c r="C65" s="132" t="s">
        <v>197</v>
      </c>
      <c r="D65" s="16">
        <v>1</v>
      </c>
      <c r="E65" s="132" t="s">
        <v>182</v>
      </c>
      <c r="F65" s="203">
        <v>100000</v>
      </c>
    </row>
    <row r="66" spans="1:6">
      <c r="A66" s="16" t="s">
        <v>196</v>
      </c>
      <c r="B66" s="132" t="s">
        <v>203</v>
      </c>
      <c r="C66" s="132" t="s">
        <v>197</v>
      </c>
      <c r="D66" s="16">
        <v>1</v>
      </c>
      <c r="E66" s="132" t="s">
        <v>184</v>
      </c>
      <c r="F66" s="203">
        <v>100000</v>
      </c>
    </row>
    <row r="67" spans="1:6">
      <c r="A67" s="16" t="s">
        <v>196</v>
      </c>
      <c r="B67" s="132" t="s">
        <v>174</v>
      </c>
      <c r="C67" s="132" t="s">
        <v>197</v>
      </c>
      <c r="D67" s="16">
        <v>1</v>
      </c>
      <c r="E67" s="132" t="s">
        <v>200</v>
      </c>
      <c r="F67" s="203">
        <v>100000</v>
      </c>
    </row>
    <row r="68" spans="1:6">
      <c r="A68" s="16" t="s">
        <v>196</v>
      </c>
      <c r="B68" s="132" t="s">
        <v>173</v>
      </c>
      <c r="C68" s="132" t="s">
        <v>197</v>
      </c>
      <c r="D68" s="16">
        <v>1</v>
      </c>
      <c r="E68" s="213" t="s">
        <v>204</v>
      </c>
      <c r="F68" s="203">
        <v>100000</v>
      </c>
    </row>
    <row r="69" spans="1:6">
      <c r="A69" s="16" t="s">
        <v>196</v>
      </c>
      <c r="B69" s="132" t="s">
        <v>174</v>
      </c>
      <c r="C69" s="132" t="s">
        <v>197</v>
      </c>
      <c r="D69" s="16">
        <v>2</v>
      </c>
      <c r="E69" s="213" t="s">
        <v>205</v>
      </c>
      <c r="F69" s="203">
        <v>100000</v>
      </c>
    </row>
    <row r="70" spans="1:6">
      <c r="A70" s="16" t="s">
        <v>196</v>
      </c>
      <c r="B70" s="132" t="s">
        <v>173</v>
      </c>
      <c r="C70" s="132" t="s">
        <v>197</v>
      </c>
      <c r="D70" s="16">
        <v>1</v>
      </c>
      <c r="E70" s="213" t="s">
        <v>204</v>
      </c>
      <c r="F70" s="203">
        <v>100000</v>
      </c>
    </row>
    <row r="71" spans="1:6">
      <c r="A71" s="16" t="s">
        <v>196</v>
      </c>
      <c r="B71" s="132" t="s">
        <v>173</v>
      </c>
      <c r="C71" s="132" t="s">
        <v>197</v>
      </c>
      <c r="D71" s="16">
        <v>1</v>
      </c>
      <c r="E71" s="213" t="s">
        <v>200</v>
      </c>
      <c r="F71" s="203">
        <v>100000</v>
      </c>
    </row>
    <row r="72" spans="1:6">
      <c r="A72" s="16" t="s">
        <v>196</v>
      </c>
      <c r="B72" s="132" t="s">
        <v>174</v>
      </c>
      <c r="C72" s="132" t="s">
        <v>178</v>
      </c>
      <c r="D72" s="16">
        <v>1</v>
      </c>
      <c r="E72" s="213" t="s">
        <v>200</v>
      </c>
      <c r="F72" s="203">
        <v>100000</v>
      </c>
    </row>
    <row r="73" spans="1:6">
      <c r="A73" s="16" t="s">
        <v>196</v>
      </c>
      <c r="B73" s="132" t="s">
        <v>173</v>
      </c>
      <c r="C73" s="132" t="s">
        <v>206</v>
      </c>
      <c r="D73" s="16">
        <v>1</v>
      </c>
      <c r="E73" s="213" t="s">
        <v>184</v>
      </c>
      <c r="F73" s="203">
        <v>100000</v>
      </c>
    </row>
    <row r="74" spans="1:6">
      <c r="A74" s="16" t="s">
        <v>196</v>
      </c>
      <c r="B74" s="132" t="s">
        <v>202</v>
      </c>
      <c r="C74" s="132" t="s">
        <v>178</v>
      </c>
      <c r="D74" s="16">
        <v>1</v>
      </c>
      <c r="E74" s="213" t="s">
        <v>207</v>
      </c>
      <c r="F74" s="203">
        <v>100000</v>
      </c>
    </row>
    <row r="75" spans="1:6">
      <c r="A75" s="16" t="s">
        <v>196</v>
      </c>
      <c r="B75" s="132" t="s">
        <v>173</v>
      </c>
      <c r="C75" s="132" t="s">
        <v>197</v>
      </c>
      <c r="D75" s="16">
        <v>1</v>
      </c>
      <c r="E75" s="213" t="s">
        <v>189</v>
      </c>
      <c r="F75" s="203">
        <v>100000</v>
      </c>
    </row>
    <row r="76" spans="1:6">
      <c r="A76" s="16" t="s">
        <v>196</v>
      </c>
      <c r="B76" s="132" t="s">
        <v>173</v>
      </c>
      <c r="C76" s="132" t="s">
        <v>197</v>
      </c>
      <c r="D76" s="16">
        <v>1</v>
      </c>
      <c r="E76" s="213" t="s">
        <v>182</v>
      </c>
      <c r="F76" s="203">
        <v>100000</v>
      </c>
    </row>
    <row r="77" spans="1:6">
      <c r="A77" s="16" t="s">
        <v>196</v>
      </c>
      <c r="B77" s="132" t="s">
        <v>173</v>
      </c>
      <c r="C77" s="132" t="s">
        <v>197</v>
      </c>
      <c r="D77" s="16">
        <v>1</v>
      </c>
      <c r="E77" s="213" t="s">
        <v>204</v>
      </c>
      <c r="F77" s="203">
        <v>100000</v>
      </c>
    </row>
    <row r="78" spans="1:6">
      <c r="A78" s="16" t="s">
        <v>196</v>
      </c>
      <c r="B78" s="132" t="s">
        <v>173</v>
      </c>
      <c r="C78" s="132" t="s">
        <v>178</v>
      </c>
      <c r="D78" s="16">
        <v>1</v>
      </c>
      <c r="E78" s="213" t="s">
        <v>185</v>
      </c>
      <c r="F78" s="203">
        <v>100000</v>
      </c>
    </row>
    <row r="79" spans="1:6">
      <c r="A79" s="16" t="s">
        <v>196</v>
      </c>
      <c r="B79" s="132" t="s">
        <v>173</v>
      </c>
      <c r="C79" s="132" t="s">
        <v>197</v>
      </c>
      <c r="D79" s="16">
        <v>1</v>
      </c>
      <c r="E79" s="213" t="s">
        <v>204</v>
      </c>
      <c r="F79" s="203">
        <v>100000</v>
      </c>
    </row>
    <row r="80" spans="1:6">
      <c r="A80" s="16" t="s">
        <v>196</v>
      </c>
      <c r="B80" s="132" t="s">
        <v>174</v>
      </c>
      <c r="C80" s="132" t="s">
        <v>197</v>
      </c>
      <c r="D80" s="16">
        <v>1</v>
      </c>
      <c r="E80" s="213" t="s">
        <v>200</v>
      </c>
      <c r="F80" s="203">
        <v>100000</v>
      </c>
    </row>
    <row r="81" spans="1:6">
      <c r="A81" s="16" t="s">
        <v>196</v>
      </c>
      <c r="B81" s="132" t="s">
        <v>174</v>
      </c>
      <c r="C81" s="132" t="s">
        <v>197</v>
      </c>
      <c r="D81" s="16">
        <v>1</v>
      </c>
      <c r="E81" s="213" t="s">
        <v>200</v>
      </c>
      <c r="F81" s="203">
        <v>100000</v>
      </c>
    </row>
    <row r="82" spans="1:6">
      <c r="A82" s="16" t="s">
        <v>196</v>
      </c>
      <c r="B82" s="132" t="s">
        <v>173</v>
      </c>
      <c r="C82" s="132" t="s">
        <v>197</v>
      </c>
      <c r="D82" s="16">
        <v>1</v>
      </c>
      <c r="E82" s="213" t="s">
        <v>183</v>
      </c>
      <c r="F82" s="203">
        <v>100000</v>
      </c>
    </row>
    <row r="83" spans="1:6">
      <c r="A83" s="16" t="s">
        <v>196</v>
      </c>
      <c r="B83" s="132" t="s">
        <v>173</v>
      </c>
      <c r="C83" s="132" t="s">
        <v>197</v>
      </c>
      <c r="D83" s="16">
        <v>1</v>
      </c>
      <c r="E83" s="213" t="s">
        <v>207</v>
      </c>
      <c r="F83" s="203">
        <v>100000</v>
      </c>
    </row>
    <row r="84" spans="1:6">
      <c r="A84" s="16" t="s">
        <v>196</v>
      </c>
      <c r="B84" s="132" t="s">
        <v>173</v>
      </c>
      <c r="C84" s="132" t="s">
        <v>197</v>
      </c>
      <c r="D84" s="16">
        <v>1</v>
      </c>
      <c r="E84" s="213" t="s">
        <v>189</v>
      </c>
      <c r="F84" s="203">
        <v>100000</v>
      </c>
    </row>
    <row r="85" spans="1:6">
      <c r="A85" s="16" t="s">
        <v>196</v>
      </c>
      <c r="B85" s="214" t="s">
        <v>173</v>
      </c>
      <c r="C85" s="132" t="s">
        <v>197</v>
      </c>
      <c r="D85" s="16">
        <v>1</v>
      </c>
      <c r="E85" s="213" t="s">
        <v>207</v>
      </c>
      <c r="F85" s="203">
        <v>100000</v>
      </c>
    </row>
    <row r="86" spans="1:6">
      <c r="A86" s="16" t="s">
        <v>196</v>
      </c>
      <c r="B86" s="132" t="s">
        <v>173</v>
      </c>
      <c r="C86" s="132" t="s">
        <v>197</v>
      </c>
      <c r="D86" s="16">
        <v>3</v>
      </c>
      <c r="E86" s="213" t="s">
        <v>208</v>
      </c>
      <c r="F86" s="203">
        <v>100000</v>
      </c>
    </row>
    <row r="87" spans="1:6">
      <c r="A87" s="16" t="s">
        <v>196</v>
      </c>
      <c r="B87" s="132" t="s">
        <v>173</v>
      </c>
      <c r="C87" s="132" t="s">
        <v>178</v>
      </c>
      <c r="D87" s="16">
        <v>1</v>
      </c>
      <c r="E87" s="213" t="s">
        <v>184</v>
      </c>
      <c r="F87" s="203">
        <v>50000</v>
      </c>
    </row>
    <row r="88" spans="1:6">
      <c r="A88" s="16" t="s">
        <v>196</v>
      </c>
      <c r="B88" s="132" t="s">
        <v>174</v>
      </c>
      <c r="C88" s="132" t="s">
        <v>197</v>
      </c>
      <c r="D88" s="16">
        <v>2</v>
      </c>
      <c r="E88" s="132" t="s">
        <v>185</v>
      </c>
      <c r="F88" s="203">
        <v>100000</v>
      </c>
    </row>
    <row r="89" spans="1:6">
      <c r="A89" s="16" t="s">
        <v>196</v>
      </c>
      <c r="B89" s="132" t="s">
        <v>174</v>
      </c>
      <c r="C89" s="132" t="s">
        <v>197</v>
      </c>
      <c r="D89" s="16">
        <v>1</v>
      </c>
      <c r="E89" s="132" t="s">
        <v>189</v>
      </c>
      <c r="F89" s="203">
        <v>100000</v>
      </c>
    </row>
    <row r="90" spans="1:6">
      <c r="A90" s="16" t="s">
        <v>196</v>
      </c>
      <c r="B90" s="132" t="s">
        <v>173</v>
      </c>
      <c r="C90" s="132" t="s">
        <v>197</v>
      </c>
      <c r="D90" s="16">
        <v>1</v>
      </c>
      <c r="E90" s="132" t="s">
        <v>184</v>
      </c>
      <c r="F90" s="203">
        <v>100000</v>
      </c>
    </row>
    <row r="91" spans="1:6">
      <c r="A91" s="54" t="s">
        <v>221</v>
      </c>
      <c r="B91" s="132" t="s">
        <v>173</v>
      </c>
      <c r="C91" s="132" t="s">
        <v>177</v>
      </c>
      <c r="D91" s="16">
        <v>3</v>
      </c>
      <c r="E91" s="132" t="s">
        <v>224</v>
      </c>
      <c r="F91" s="203">
        <v>100000</v>
      </c>
    </row>
    <row r="92" spans="1:6">
      <c r="A92" s="54" t="s">
        <v>221</v>
      </c>
      <c r="B92" s="132" t="s">
        <v>173</v>
      </c>
      <c r="C92" s="132" t="s">
        <v>177</v>
      </c>
      <c r="D92" s="16">
        <v>1</v>
      </c>
      <c r="E92" s="132" t="s">
        <v>184</v>
      </c>
      <c r="F92" s="203">
        <v>100000</v>
      </c>
    </row>
    <row r="93" spans="1:6">
      <c r="A93" s="54" t="s">
        <v>221</v>
      </c>
      <c r="B93" s="132" t="s">
        <v>174</v>
      </c>
      <c r="C93" s="132" t="s">
        <v>177</v>
      </c>
      <c r="D93" s="16">
        <v>1</v>
      </c>
      <c r="E93" s="132" t="s">
        <v>190</v>
      </c>
      <c r="F93" s="203">
        <v>100000</v>
      </c>
    </row>
    <row r="94" spans="1:6">
      <c r="A94" s="54" t="s">
        <v>221</v>
      </c>
      <c r="B94" s="132" t="s">
        <v>174</v>
      </c>
      <c r="C94" s="132" t="s">
        <v>177</v>
      </c>
      <c r="D94" s="16">
        <v>1</v>
      </c>
      <c r="E94" s="132" t="s">
        <v>190</v>
      </c>
      <c r="F94" s="203">
        <v>100000</v>
      </c>
    </row>
    <row r="95" spans="1:6">
      <c r="A95" s="54" t="s">
        <v>221</v>
      </c>
      <c r="B95" s="132" t="s">
        <v>173</v>
      </c>
      <c r="C95" s="132" t="s">
        <v>177</v>
      </c>
      <c r="D95" s="16">
        <v>1</v>
      </c>
      <c r="E95" s="132" t="s">
        <v>182</v>
      </c>
      <c r="F95" s="203">
        <v>100000</v>
      </c>
    </row>
    <row r="96" spans="1:6">
      <c r="A96" s="54" t="s">
        <v>221</v>
      </c>
      <c r="B96" s="132" t="s">
        <v>173</v>
      </c>
      <c r="C96" s="132" t="s">
        <v>177</v>
      </c>
      <c r="D96" s="16">
        <v>1</v>
      </c>
      <c r="E96" s="132" t="s">
        <v>225</v>
      </c>
      <c r="F96" s="203">
        <v>100000</v>
      </c>
    </row>
    <row r="97" spans="1:6">
      <c r="A97" s="54" t="s">
        <v>221</v>
      </c>
      <c r="B97" s="132" t="s">
        <v>173</v>
      </c>
      <c r="C97" s="132" t="s">
        <v>177</v>
      </c>
      <c r="D97" s="16">
        <v>1</v>
      </c>
      <c r="E97" s="132" t="s">
        <v>182</v>
      </c>
      <c r="F97" s="203">
        <v>100000</v>
      </c>
    </row>
    <row r="98" spans="1:6">
      <c r="A98" s="54" t="s">
        <v>221</v>
      </c>
      <c r="B98" s="132" t="s">
        <v>174</v>
      </c>
      <c r="C98" s="132" t="s">
        <v>177</v>
      </c>
      <c r="D98" s="16">
        <v>1</v>
      </c>
      <c r="E98" s="132" t="s">
        <v>190</v>
      </c>
      <c r="F98" s="203">
        <v>100000</v>
      </c>
    </row>
    <row r="99" spans="1:6">
      <c r="A99" s="54" t="s">
        <v>221</v>
      </c>
      <c r="B99" s="132" t="s">
        <v>173</v>
      </c>
      <c r="C99" s="132" t="s">
        <v>177</v>
      </c>
      <c r="D99" s="16">
        <v>1</v>
      </c>
      <c r="E99" s="132" t="s">
        <v>184</v>
      </c>
      <c r="F99" s="203">
        <v>100000</v>
      </c>
    </row>
    <row r="100" spans="1:6">
      <c r="A100" s="54" t="s">
        <v>221</v>
      </c>
      <c r="B100" s="132" t="s">
        <v>174</v>
      </c>
      <c r="C100" s="132" t="s">
        <v>177</v>
      </c>
      <c r="D100" s="16">
        <v>1</v>
      </c>
      <c r="E100" s="132" t="s">
        <v>182</v>
      </c>
      <c r="F100" s="203">
        <v>100000</v>
      </c>
    </row>
    <row r="101" spans="1:6">
      <c r="A101" s="54" t="s">
        <v>221</v>
      </c>
      <c r="B101" s="132" t="s">
        <v>173</v>
      </c>
      <c r="C101" s="132" t="s">
        <v>177</v>
      </c>
      <c r="D101" s="16">
        <v>1</v>
      </c>
      <c r="E101" s="132" t="s">
        <v>184</v>
      </c>
      <c r="F101" s="203">
        <v>60000</v>
      </c>
    </row>
    <row r="102" spans="1:6">
      <c r="A102" s="54" t="s">
        <v>221</v>
      </c>
      <c r="B102" s="132" t="s">
        <v>173</v>
      </c>
      <c r="C102" s="132" t="s">
        <v>178</v>
      </c>
      <c r="D102" s="16">
        <v>1</v>
      </c>
      <c r="E102" s="132" t="s">
        <v>184</v>
      </c>
      <c r="F102" s="203">
        <v>100000</v>
      </c>
    </row>
    <row r="103" spans="1:6">
      <c r="A103" s="54" t="s">
        <v>221</v>
      </c>
      <c r="B103" s="132" t="s">
        <v>173</v>
      </c>
      <c r="C103" s="132" t="s">
        <v>177</v>
      </c>
      <c r="D103" s="16">
        <v>1</v>
      </c>
      <c r="E103" s="132" t="s">
        <v>182</v>
      </c>
      <c r="F103" s="203">
        <v>100000</v>
      </c>
    </row>
    <row r="104" spans="1:6">
      <c r="A104" s="54" t="s">
        <v>221</v>
      </c>
      <c r="B104" s="132" t="s">
        <v>173</v>
      </c>
      <c r="C104" s="132" t="s">
        <v>177</v>
      </c>
      <c r="D104" s="16">
        <v>1</v>
      </c>
      <c r="E104" s="132" t="s">
        <v>189</v>
      </c>
      <c r="F104" s="203">
        <v>100000</v>
      </c>
    </row>
    <row r="105" spans="1:6">
      <c r="A105" s="54" t="s">
        <v>221</v>
      </c>
      <c r="B105" s="132" t="s">
        <v>174</v>
      </c>
      <c r="C105" s="132" t="s">
        <v>178</v>
      </c>
      <c r="D105" s="16">
        <v>1</v>
      </c>
      <c r="E105" s="132" t="s">
        <v>190</v>
      </c>
      <c r="F105" s="203">
        <v>100000</v>
      </c>
    </row>
    <row r="106" spans="1:6">
      <c r="A106" s="54" t="s">
        <v>221</v>
      </c>
      <c r="B106" s="132" t="s">
        <v>173</v>
      </c>
      <c r="C106" s="132" t="s">
        <v>177</v>
      </c>
      <c r="D106" s="16">
        <v>1</v>
      </c>
      <c r="E106" s="132" t="s">
        <v>182</v>
      </c>
      <c r="F106" s="203">
        <v>100000</v>
      </c>
    </row>
    <row r="107" spans="1:6">
      <c r="A107" s="54" t="s">
        <v>221</v>
      </c>
      <c r="B107" s="132" t="s">
        <v>174</v>
      </c>
      <c r="C107" s="132" t="s">
        <v>177</v>
      </c>
      <c r="D107" s="16">
        <v>1</v>
      </c>
      <c r="E107" s="132" t="s">
        <v>190</v>
      </c>
      <c r="F107" s="203">
        <v>100000</v>
      </c>
    </row>
    <row r="108" spans="1:6">
      <c r="A108" s="54" t="s">
        <v>221</v>
      </c>
      <c r="B108" s="132" t="s">
        <v>174</v>
      </c>
      <c r="C108" s="132" t="s">
        <v>177</v>
      </c>
      <c r="D108" s="16">
        <v>1</v>
      </c>
      <c r="E108" s="132" t="s">
        <v>190</v>
      </c>
      <c r="F108" s="203">
        <v>100000</v>
      </c>
    </row>
    <row r="109" spans="1:6">
      <c r="A109" s="54" t="s">
        <v>221</v>
      </c>
      <c r="B109" s="132" t="s">
        <v>173</v>
      </c>
      <c r="C109" s="132" t="s">
        <v>177</v>
      </c>
      <c r="D109" s="16">
        <v>1</v>
      </c>
      <c r="E109" s="132" t="s">
        <v>189</v>
      </c>
      <c r="F109" s="203">
        <v>100000</v>
      </c>
    </row>
    <row r="110" spans="1:6">
      <c r="A110" s="54" t="s">
        <v>221</v>
      </c>
      <c r="B110" s="132" t="s">
        <v>174</v>
      </c>
      <c r="C110" s="132" t="s">
        <v>177</v>
      </c>
      <c r="D110" s="16">
        <v>1</v>
      </c>
      <c r="E110" s="132" t="s">
        <v>190</v>
      </c>
      <c r="F110" s="203">
        <v>100000</v>
      </c>
    </row>
    <row r="111" spans="1:6">
      <c r="A111" s="54" t="s">
        <v>221</v>
      </c>
      <c r="B111" s="132" t="s">
        <v>174</v>
      </c>
      <c r="C111" s="132" t="s">
        <v>177</v>
      </c>
      <c r="D111" s="16">
        <v>1</v>
      </c>
      <c r="E111" s="132" t="s">
        <v>190</v>
      </c>
      <c r="F111" s="203">
        <v>100000</v>
      </c>
    </row>
    <row r="112" spans="1:6">
      <c r="A112" s="54" t="s">
        <v>221</v>
      </c>
      <c r="B112" s="132" t="s">
        <v>174</v>
      </c>
      <c r="C112" s="132" t="s">
        <v>177</v>
      </c>
      <c r="D112" s="16">
        <v>1</v>
      </c>
      <c r="E112" s="132" t="s">
        <v>190</v>
      </c>
      <c r="F112" s="203">
        <v>100000</v>
      </c>
    </row>
    <row r="113" spans="1:6">
      <c r="A113" s="54" t="s">
        <v>221</v>
      </c>
      <c r="B113" s="132" t="s">
        <v>173</v>
      </c>
      <c r="C113" s="132" t="s">
        <v>177</v>
      </c>
      <c r="D113" s="16">
        <v>1</v>
      </c>
      <c r="E113" s="132" t="s">
        <v>182</v>
      </c>
      <c r="F113" s="203">
        <v>100000</v>
      </c>
    </row>
    <row r="114" spans="1:6">
      <c r="A114" s="54" t="s">
        <v>221</v>
      </c>
      <c r="B114" s="132" t="s">
        <v>173</v>
      </c>
      <c r="C114" s="132" t="s">
        <v>177</v>
      </c>
      <c r="D114" s="16">
        <v>1</v>
      </c>
      <c r="E114" s="132" t="s">
        <v>189</v>
      </c>
      <c r="F114" s="203">
        <v>100000</v>
      </c>
    </row>
    <row r="115" spans="1:6">
      <c r="A115" s="54" t="s">
        <v>221</v>
      </c>
      <c r="B115" s="132" t="s">
        <v>173</v>
      </c>
      <c r="C115" s="132" t="s">
        <v>177</v>
      </c>
      <c r="D115" s="16">
        <v>1</v>
      </c>
      <c r="E115" s="132" t="s">
        <v>226</v>
      </c>
      <c r="F115" s="203">
        <v>100000</v>
      </c>
    </row>
    <row r="116" spans="1:6">
      <c r="A116" s="54" t="s">
        <v>221</v>
      </c>
      <c r="B116" s="132" t="s">
        <v>173</v>
      </c>
      <c r="C116" s="132" t="s">
        <v>178</v>
      </c>
      <c r="D116" s="16">
        <v>1</v>
      </c>
      <c r="E116" s="132" t="s">
        <v>189</v>
      </c>
      <c r="F116" s="203">
        <v>100000</v>
      </c>
    </row>
    <row r="117" spans="1:6">
      <c r="A117" s="54" t="s">
        <v>221</v>
      </c>
      <c r="B117" s="132" t="s">
        <v>174</v>
      </c>
      <c r="C117" s="132" t="s">
        <v>177</v>
      </c>
      <c r="D117" s="16">
        <v>1</v>
      </c>
      <c r="E117" s="132" t="s">
        <v>182</v>
      </c>
      <c r="F117" s="203">
        <v>100000</v>
      </c>
    </row>
    <row r="118" spans="1:6">
      <c r="A118" s="54" t="s">
        <v>221</v>
      </c>
      <c r="B118" s="132" t="s">
        <v>174</v>
      </c>
      <c r="C118" s="132" t="s">
        <v>177</v>
      </c>
      <c r="D118" s="16">
        <v>1</v>
      </c>
      <c r="E118" s="132" t="s">
        <v>190</v>
      </c>
      <c r="F118" s="203">
        <v>100000</v>
      </c>
    </row>
    <row r="119" spans="1:6">
      <c r="A119" s="54" t="s">
        <v>221</v>
      </c>
      <c r="B119" s="132" t="s">
        <v>174</v>
      </c>
      <c r="C119" s="132" t="s">
        <v>177</v>
      </c>
      <c r="D119" s="16">
        <v>1</v>
      </c>
      <c r="E119" s="132" t="s">
        <v>190</v>
      </c>
      <c r="F119" s="203">
        <v>100000</v>
      </c>
    </row>
    <row r="120" spans="1:6">
      <c r="A120" s="54" t="s">
        <v>221</v>
      </c>
      <c r="B120" s="132" t="s">
        <v>173</v>
      </c>
      <c r="C120" s="132" t="s">
        <v>177</v>
      </c>
      <c r="D120" s="16">
        <v>1</v>
      </c>
      <c r="E120" s="132" t="s">
        <v>183</v>
      </c>
      <c r="F120" s="203">
        <v>90000</v>
      </c>
    </row>
    <row r="121" spans="1:6">
      <c r="A121" s="54" t="s">
        <v>221</v>
      </c>
      <c r="B121" s="132" t="s">
        <v>173</v>
      </c>
      <c r="C121" s="132" t="s">
        <v>177</v>
      </c>
      <c r="D121" s="16">
        <v>1</v>
      </c>
      <c r="E121" s="132" t="s">
        <v>183</v>
      </c>
      <c r="F121" s="203">
        <v>100000</v>
      </c>
    </row>
    <row r="122" spans="1:6">
      <c r="A122" s="54" t="s">
        <v>221</v>
      </c>
      <c r="B122" s="132" t="s">
        <v>174</v>
      </c>
      <c r="C122" s="132" t="s">
        <v>177</v>
      </c>
      <c r="D122" s="16">
        <v>1</v>
      </c>
      <c r="E122" s="132" t="s">
        <v>182</v>
      </c>
      <c r="F122" s="203">
        <v>100000</v>
      </c>
    </row>
    <row r="123" spans="1:6">
      <c r="A123" s="54" t="s">
        <v>221</v>
      </c>
      <c r="B123" s="132" t="s">
        <v>173</v>
      </c>
      <c r="C123" s="132" t="s">
        <v>177</v>
      </c>
      <c r="D123" s="16">
        <v>2</v>
      </c>
      <c r="E123" s="132" t="s">
        <v>227</v>
      </c>
      <c r="F123" s="203">
        <v>100000</v>
      </c>
    </row>
    <row r="124" spans="1:6">
      <c r="A124" s="54" t="s">
        <v>221</v>
      </c>
      <c r="B124" s="132" t="s">
        <v>174</v>
      </c>
      <c r="C124" s="242" t="s">
        <v>177</v>
      </c>
      <c r="D124" s="16">
        <v>1</v>
      </c>
      <c r="E124" s="242" t="s">
        <v>190</v>
      </c>
      <c r="F124" s="203">
        <v>100000</v>
      </c>
    </row>
    <row r="125" spans="1:6">
      <c r="A125" s="54" t="s">
        <v>221</v>
      </c>
      <c r="B125" s="132" t="s">
        <v>174</v>
      </c>
      <c r="C125" s="243" t="s">
        <v>177</v>
      </c>
      <c r="D125" s="16">
        <v>1</v>
      </c>
      <c r="E125" s="242" t="s">
        <v>182</v>
      </c>
      <c r="F125" s="203">
        <v>100000</v>
      </c>
    </row>
    <row r="126" spans="1:6">
      <c r="A126" s="54"/>
      <c r="B126" s="16"/>
      <c r="C126" s="16"/>
      <c r="D126" s="16"/>
      <c r="E126" s="16"/>
      <c r="F126" s="173"/>
    </row>
    <row r="127" spans="1:6">
      <c r="A127" s="54"/>
      <c r="B127" s="16"/>
      <c r="C127" s="16"/>
      <c r="D127" s="16"/>
      <c r="E127" s="16"/>
      <c r="F127" s="173"/>
    </row>
    <row r="128" spans="1:6">
      <c r="A128" s="54"/>
      <c r="B128" s="16"/>
      <c r="C128" s="16"/>
      <c r="D128" s="16"/>
      <c r="E128" s="16"/>
      <c r="F128" s="173"/>
    </row>
    <row r="129" spans="1:6">
      <c r="A129" s="54"/>
      <c r="B129" s="16"/>
      <c r="C129" s="16"/>
      <c r="D129" s="16"/>
      <c r="E129" s="16"/>
      <c r="F129" s="173"/>
    </row>
    <row r="130" spans="1:6">
      <c r="A130" s="16"/>
      <c r="B130" s="132"/>
      <c r="C130" s="132"/>
      <c r="D130" s="16"/>
      <c r="E130" s="132"/>
      <c r="F130" s="202"/>
    </row>
    <row r="131" spans="1:6">
      <c r="A131" s="16"/>
      <c r="B131" s="132"/>
      <c r="C131" s="132"/>
      <c r="D131" s="16"/>
      <c r="E131" s="132"/>
      <c r="F131" s="202"/>
    </row>
    <row r="132" spans="1:6">
      <c r="A132" s="54"/>
      <c r="B132" s="16"/>
      <c r="C132" s="132"/>
      <c r="D132" s="16"/>
      <c r="E132" s="16"/>
      <c r="F132" s="203"/>
    </row>
    <row r="133" spans="1:6">
      <c r="A133" s="54"/>
      <c r="B133" s="16"/>
      <c r="C133" s="132"/>
      <c r="D133" s="16"/>
      <c r="E133" s="16"/>
      <c r="F133" s="203"/>
    </row>
    <row r="134" spans="1:6">
      <c r="A134" s="132"/>
      <c r="B134" s="132"/>
      <c r="C134" s="132"/>
      <c r="D134" s="132"/>
      <c r="E134" s="132"/>
      <c r="F134" s="204"/>
    </row>
    <row r="135" spans="1:6">
      <c r="A135" s="132"/>
      <c r="B135" s="132"/>
      <c r="C135" s="132"/>
      <c r="D135" s="132"/>
      <c r="E135" s="132"/>
      <c r="F135" s="204"/>
    </row>
    <row r="136" spans="1:6">
      <c r="A136" s="132"/>
      <c r="B136" s="132"/>
      <c r="C136" s="132"/>
      <c r="D136" s="132"/>
      <c r="E136" s="132"/>
      <c r="F136" s="204"/>
    </row>
    <row r="137" spans="1:6">
      <c r="A137" s="132"/>
      <c r="B137" s="132"/>
      <c r="C137" s="132"/>
      <c r="D137" s="132"/>
      <c r="E137" s="132"/>
      <c r="F137" s="204"/>
    </row>
    <row r="138" spans="1:6">
      <c r="A138" s="132"/>
      <c r="B138" s="132"/>
      <c r="C138" s="132"/>
      <c r="D138" s="132"/>
      <c r="E138" s="132"/>
      <c r="F138" s="204"/>
    </row>
    <row r="139" spans="1:6">
      <c r="A139" s="132"/>
      <c r="B139" s="132"/>
      <c r="C139" s="132"/>
      <c r="D139" s="132"/>
      <c r="E139" s="132"/>
      <c r="F139" s="204"/>
    </row>
    <row r="140" spans="1:6">
      <c r="A140" s="132"/>
      <c r="B140" s="132"/>
      <c r="C140" s="132"/>
      <c r="D140" s="132"/>
      <c r="E140" s="132"/>
      <c r="F140" s="204"/>
    </row>
    <row r="141" spans="1:6">
      <c r="A141" s="132"/>
      <c r="B141" s="132"/>
      <c r="C141" s="132"/>
      <c r="D141" s="132"/>
      <c r="E141" s="132"/>
      <c r="F141" s="204"/>
    </row>
    <row r="142" spans="1:6">
      <c r="A142" s="132"/>
      <c r="B142" s="132"/>
      <c r="C142" s="132"/>
      <c r="D142" s="132"/>
      <c r="E142" s="132"/>
      <c r="F142" s="204"/>
    </row>
    <row r="143" spans="1:6">
      <c r="A143" s="132"/>
      <c r="B143" s="132"/>
      <c r="C143" s="132"/>
      <c r="D143" s="132"/>
      <c r="E143" s="132"/>
      <c r="F143" s="204"/>
    </row>
    <row r="144" spans="1:6">
      <c r="A144" s="132"/>
      <c r="B144" s="132"/>
      <c r="C144" s="132"/>
      <c r="D144" s="132"/>
      <c r="E144" s="132"/>
      <c r="F144" s="204"/>
    </row>
    <row r="145" spans="1:6">
      <c r="A145" s="132"/>
      <c r="B145" s="132"/>
      <c r="C145" s="132"/>
      <c r="D145" s="132"/>
      <c r="E145" s="132"/>
      <c r="F145" s="204"/>
    </row>
    <row r="146" spans="1:6">
      <c r="A146" s="132"/>
      <c r="B146" s="132"/>
      <c r="C146" s="132"/>
      <c r="D146" s="132"/>
      <c r="E146" s="132"/>
      <c r="F146" s="204"/>
    </row>
    <row r="147" spans="1:6">
      <c r="A147" s="132"/>
      <c r="B147" s="132"/>
      <c r="C147" s="132"/>
      <c r="D147" s="132"/>
      <c r="E147" s="132"/>
      <c r="F147" s="204"/>
    </row>
    <row r="148" spans="1:6">
      <c r="A148" s="132"/>
      <c r="B148" s="132"/>
      <c r="C148" s="132"/>
      <c r="D148" s="132"/>
      <c r="E148" s="132"/>
      <c r="F148" s="204"/>
    </row>
    <row r="149" spans="1:6">
      <c r="A149" s="132"/>
      <c r="B149" s="132"/>
      <c r="C149" s="132"/>
      <c r="D149" s="132"/>
      <c r="E149" s="132"/>
      <c r="F149" s="204"/>
    </row>
    <row r="150" spans="1:6">
      <c r="A150" s="132"/>
      <c r="B150" s="132"/>
      <c r="C150" s="132"/>
      <c r="D150" s="132"/>
      <c r="E150" s="132"/>
      <c r="F150" s="204"/>
    </row>
    <row r="151" spans="1:6">
      <c r="A151" s="132"/>
      <c r="B151" s="132"/>
      <c r="C151" s="132"/>
      <c r="D151" s="132"/>
      <c r="E151" s="132"/>
      <c r="F151" s="204"/>
    </row>
    <row r="152" spans="1:6">
      <c r="A152" s="132"/>
      <c r="B152" s="132"/>
      <c r="C152" s="132"/>
      <c r="D152" s="132"/>
      <c r="E152" s="132"/>
      <c r="F152" s="204"/>
    </row>
    <row r="153" spans="1:6">
      <c r="A153" s="132"/>
      <c r="B153" s="132"/>
      <c r="C153" s="132"/>
      <c r="D153" s="132"/>
      <c r="E153" s="132"/>
      <c r="F153" s="204"/>
    </row>
    <row r="154" spans="1:6">
      <c r="A154" s="132"/>
      <c r="B154" s="132"/>
      <c r="C154" s="132"/>
      <c r="D154" s="132"/>
      <c r="E154" s="132"/>
      <c r="F154" s="204"/>
    </row>
    <row r="155" spans="1:6">
      <c r="A155" s="132"/>
      <c r="B155" s="132"/>
      <c r="C155" s="132"/>
      <c r="D155" s="132"/>
      <c r="E155" s="132"/>
      <c r="F155" s="204"/>
    </row>
    <row r="156" spans="1:6">
      <c r="A156" s="132"/>
      <c r="B156" s="132"/>
      <c r="C156" s="132"/>
      <c r="D156" s="132"/>
      <c r="E156" s="132"/>
      <c r="F156" s="204"/>
    </row>
    <row r="157" spans="1:6">
      <c r="A157" s="132"/>
      <c r="B157" s="132"/>
      <c r="C157" s="132"/>
      <c r="D157" s="132"/>
      <c r="E157" s="132"/>
      <c r="F157" s="204"/>
    </row>
    <row r="158" spans="1:6">
      <c r="A158" s="132"/>
      <c r="B158" s="132"/>
      <c r="C158" s="132"/>
      <c r="D158" s="132"/>
      <c r="E158" s="132"/>
      <c r="F158" s="204"/>
    </row>
    <row r="159" spans="1:6">
      <c r="A159" s="132"/>
      <c r="B159" s="132"/>
      <c r="C159" s="132"/>
      <c r="D159" s="132"/>
      <c r="E159" s="132"/>
      <c r="F159" s="204"/>
    </row>
    <row r="160" spans="1:6">
      <c r="A160" s="132"/>
      <c r="B160" s="132"/>
      <c r="C160" s="132"/>
      <c r="D160" s="132"/>
      <c r="E160" s="132"/>
      <c r="F160" s="204"/>
    </row>
    <row r="161" spans="1:6">
      <c r="A161" s="132"/>
      <c r="B161" s="132"/>
      <c r="C161" s="132"/>
      <c r="D161" s="132"/>
      <c r="E161" s="132"/>
      <c r="F161" s="204"/>
    </row>
    <row r="162" spans="1:6">
      <c r="A162" s="132"/>
      <c r="B162" s="132"/>
      <c r="C162" s="132"/>
      <c r="D162" s="132"/>
      <c r="E162" s="132"/>
      <c r="F162" s="204"/>
    </row>
    <row r="163" spans="1:6">
      <c r="A163" s="132"/>
      <c r="B163" s="132"/>
      <c r="C163" s="132"/>
      <c r="D163" s="132"/>
      <c r="E163" s="132"/>
      <c r="F163" s="204"/>
    </row>
    <row r="164" spans="1:6">
      <c r="A164" s="132"/>
      <c r="B164" s="132"/>
      <c r="C164" s="132"/>
      <c r="D164" s="132"/>
      <c r="E164" s="132"/>
      <c r="F164" s="204"/>
    </row>
    <row r="165" spans="1:6">
      <c r="A165" s="132"/>
      <c r="B165" s="132"/>
      <c r="C165" s="132"/>
      <c r="D165" s="132"/>
      <c r="E165" s="132"/>
      <c r="F165" s="204"/>
    </row>
    <row r="166" spans="1:6">
      <c r="A166" s="132"/>
      <c r="B166" s="132"/>
      <c r="C166" s="132"/>
      <c r="D166" s="132"/>
      <c r="E166" s="132"/>
      <c r="F166" s="204"/>
    </row>
    <row r="167" spans="1:6">
      <c r="A167" s="132"/>
      <c r="B167" s="132"/>
      <c r="C167" s="132"/>
      <c r="D167" s="132"/>
      <c r="E167" s="132"/>
      <c r="F167" s="204"/>
    </row>
    <row r="168" spans="1:6">
      <c r="A168" s="132"/>
      <c r="B168" s="132"/>
      <c r="C168" s="132"/>
      <c r="D168" s="132"/>
      <c r="E168" s="132"/>
      <c r="F168" s="204"/>
    </row>
    <row r="169" spans="1:6">
      <c r="A169" s="132"/>
      <c r="B169" s="132"/>
      <c r="C169" s="132"/>
      <c r="D169" s="132"/>
      <c r="E169" s="132"/>
      <c r="F169" s="204"/>
    </row>
    <row r="170" spans="1:6">
      <c r="A170" s="132"/>
      <c r="B170" s="132"/>
      <c r="C170" s="132"/>
      <c r="D170" s="132"/>
      <c r="E170" s="132"/>
      <c r="F170" s="132"/>
    </row>
    <row r="171" spans="1:6">
      <c r="A171" s="132"/>
      <c r="B171" s="132"/>
      <c r="C171" s="132"/>
      <c r="D171" s="132"/>
      <c r="E171" s="132"/>
      <c r="F171" s="132"/>
    </row>
    <row r="172" spans="1:6">
      <c r="A172" s="132"/>
      <c r="B172" s="132"/>
      <c r="C172" s="132"/>
      <c r="D172" s="132"/>
      <c r="E172" s="132"/>
      <c r="F172" s="132"/>
    </row>
    <row r="173" spans="1:6">
      <c r="A173" s="132"/>
      <c r="B173" s="132"/>
      <c r="C173" s="132"/>
      <c r="D173" s="132"/>
      <c r="E173" s="132"/>
      <c r="F173" s="132"/>
    </row>
    <row r="174" spans="1:6">
      <c r="A174" s="132"/>
      <c r="B174" s="132"/>
      <c r="C174" s="132"/>
      <c r="D174" s="132"/>
      <c r="E174" s="132"/>
      <c r="F174" s="132"/>
    </row>
    <row r="175" spans="1:6">
      <c r="A175" s="132"/>
      <c r="B175" s="132"/>
      <c r="C175" s="132"/>
      <c r="D175" s="132"/>
      <c r="E175" s="132"/>
      <c r="F175" s="132"/>
    </row>
    <row r="176" spans="1:6">
      <c r="A176" s="132"/>
      <c r="B176" s="132"/>
      <c r="C176" s="132"/>
      <c r="D176" s="132"/>
      <c r="E176" s="132"/>
      <c r="F176" s="132"/>
    </row>
    <row r="177" spans="1:6">
      <c r="A177" s="132"/>
      <c r="B177" s="132"/>
      <c r="C177" s="132"/>
      <c r="D177" s="132"/>
      <c r="E177" s="132"/>
      <c r="F177" s="132"/>
    </row>
    <row r="178" spans="1:6">
      <c r="A178" s="132"/>
      <c r="B178" s="132"/>
      <c r="C178" s="132"/>
      <c r="D178" s="132"/>
      <c r="E178" s="132"/>
      <c r="F178" s="132"/>
    </row>
    <row r="179" spans="1:6">
      <c r="A179" s="132"/>
      <c r="B179" s="132"/>
      <c r="C179" s="132"/>
      <c r="D179" s="132"/>
      <c r="E179" s="132"/>
      <c r="F179" s="132"/>
    </row>
    <row r="180" spans="1:6">
      <c r="A180" s="132"/>
      <c r="B180" s="132"/>
      <c r="C180" s="132"/>
      <c r="D180" s="132"/>
      <c r="E180" s="132"/>
      <c r="F180" s="132"/>
    </row>
    <row r="181" spans="1:6">
      <c r="A181" s="132"/>
      <c r="B181" s="132"/>
      <c r="C181" s="132"/>
      <c r="D181" s="132"/>
      <c r="E181" s="132"/>
      <c r="F181" s="132"/>
    </row>
    <row r="182" spans="1:6">
      <c r="A182" s="132"/>
      <c r="B182" s="132"/>
      <c r="C182" s="132"/>
      <c r="D182" s="132"/>
      <c r="E182" s="132"/>
      <c r="F182" s="132"/>
    </row>
    <row r="183" spans="1:6">
      <c r="A183" s="132"/>
      <c r="B183" s="132"/>
      <c r="C183" s="132"/>
      <c r="D183" s="132"/>
      <c r="E183" s="132"/>
      <c r="F183" s="132"/>
    </row>
    <row r="184" spans="1:6">
      <c r="A184" s="132"/>
      <c r="B184" s="132"/>
      <c r="C184" s="132"/>
      <c r="D184" s="132"/>
      <c r="E184" s="132"/>
      <c r="F184" s="132"/>
    </row>
    <row r="185" spans="1:6">
      <c r="A185" s="132"/>
      <c r="B185" s="132"/>
      <c r="C185" s="132"/>
      <c r="D185" s="132"/>
      <c r="E185" s="132"/>
      <c r="F185" s="132"/>
    </row>
    <row r="186" spans="1:6">
      <c r="A186" s="132"/>
      <c r="B186" s="132"/>
      <c r="C186" s="132"/>
      <c r="D186" s="132"/>
      <c r="E186" s="132"/>
      <c r="F186" s="132"/>
    </row>
    <row r="187" spans="1:6">
      <c r="A187" s="132"/>
      <c r="B187" s="132"/>
      <c r="C187" s="132"/>
      <c r="D187" s="132"/>
      <c r="E187" s="132"/>
      <c r="F187" s="132"/>
    </row>
    <row r="188" spans="1:6">
      <c r="A188" s="132"/>
      <c r="B188" s="132"/>
      <c r="C188" s="132"/>
      <c r="D188" s="132"/>
      <c r="E188" s="132"/>
      <c r="F188" s="132"/>
    </row>
    <row r="189" spans="1:6">
      <c r="A189" s="132"/>
      <c r="B189" s="132"/>
      <c r="C189" s="132"/>
      <c r="D189" s="132"/>
      <c r="E189" s="132"/>
      <c r="F189" s="132"/>
    </row>
    <row r="190" spans="1:6">
      <c r="A190" s="132"/>
      <c r="B190" s="132"/>
      <c r="C190" s="132"/>
      <c r="D190" s="132"/>
      <c r="E190" s="132"/>
      <c r="F190" s="132"/>
    </row>
    <row r="191" spans="1:6">
      <c r="A191" s="132"/>
      <c r="B191" s="132"/>
      <c r="C191" s="132"/>
      <c r="D191" s="132"/>
      <c r="E191" s="132"/>
      <c r="F191" s="132"/>
    </row>
    <row r="192" spans="1:6">
      <c r="A192" s="132"/>
      <c r="B192" s="132"/>
      <c r="C192" s="132"/>
      <c r="D192" s="132"/>
      <c r="E192" s="132"/>
      <c r="F192" s="132"/>
    </row>
    <row r="193" spans="1:6">
      <c r="A193" s="132"/>
      <c r="B193" s="132"/>
      <c r="C193" s="132"/>
      <c r="D193" s="132"/>
      <c r="E193" s="132"/>
      <c r="F193" s="132"/>
    </row>
    <row r="194" spans="1:6">
      <c r="A194" s="132"/>
      <c r="B194" s="132"/>
      <c r="C194" s="132"/>
      <c r="D194" s="132"/>
      <c r="E194" s="132"/>
      <c r="F194" s="132"/>
    </row>
    <row r="195" spans="1:6">
      <c r="A195" s="132"/>
      <c r="B195" s="132"/>
      <c r="C195" s="132"/>
      <c r="D195" s="132"/>
      <c r="E195" s="132"/>
      <c r="F195" s="132"/>
    </row>
    <row r="196" spans="1:6">
      <c r="A196" s="132"/>
      <c r="B196" s="132"/>
      <c r="C196" s="132"/>
      <c r="D196" s="132"/>
      <c r="E196" s="132"/>
      <c r="F196" s="132"/>
    </row>
    <row r="197" spans="1:6">
      <c r="A197" s="132"/>
      <c r="B197" s="132"/>
      <c r="C197" s="132"/>
      <c r="D197" s="132"/>
      <c r="E197" s="132"/>
      <c r="F197" s="132"/>
    </row>
    <row r="198" spans="1:6">
      <c r="A198" s="132"/>
      <c r="B198" s="132"/>
      <c r="C198" s="132"/>
      <c r="D198" s="132"/>
      <c r="E198" s="132"/>
      <c r="F198" s="132"/>
    </row>
    <row r="199" spans="1:6">
      <c r="A199" s="132"/>
      <c r="B199" s="132"/>
      <c r="C199" s="132"/>
      <c r="D199" s="132"/>
      <c r="E199" s="132"/>
      <c r="F199" s="132"/>
    </row>
    <row r="200" spans="1:6">
      <c r="A200" s="132"/>
      <c r="B200" s="132"/>
      <c r="C200" s="132"/>
      <c r="D200" s="132"/>
      <c r="E200" s="132"/>
      <c r="F200" s="132"/>
    </row>
    <row r="201" spans="1:6">
      <c r="A201" s="132"/>
      <c r="B201" s="132"/>
      <c r="C201" s="132"/>
      <c r="D201" s="132"/>
      <c r="E201" s="132"/>
      <c r="F201" s="132"/>
    </row>
    <row r="202" spans="1:6">
      <c r="A202" s="132"/>
      <c r="B202" s="132"/>
      <c r="C202" s="132"/>
      <c r="D202" s="132"/>
      <c r="E202" s="132"/>
      <c r="F202" s="132"/>
    </row>
    <row r="203" spans="1:6">
      <c r="A203" s="132"/>
      <c r="B203" s="132"/>
      <c r="C203" s="132"/>
      <c r="D203" s="132"/>
      <c r="E203" s="132"/>
      <c r="F203" s="132"/>
    </row>
    <row r="204" spans="1:6">
      <c r="A204" s="132"/>
      <c r="B204" s="132"/>
      <c r="C204" s="132"/>
      <c r="D204" s="132"/>
      <c r="E204" s="132"/>
      <c r="F204" s="132"/>
    </row>
    <row r="205" spans="1:6">
      <c r="A205" s="132"/>
      <c r="B205" s="132"/>
      <c r="C205" s="132"/>
      <c r="D205" s="132"/>
      <c r="E205" s="132"/>
      <c r="F205" s="132"/>
    </row>
    <row r="206" spans="1:6">
      <c r="A206" s="132"/>
      <c r="B206" s="132"/>
      <c r="C206" s="132"/>
      <c r="D206" s="132"/>
      <c r="E206" s="132"/>
      <c r="F206" s="132"/>
    </row>
    <row r="207" spans="1:6">
      <c r="A207" s="132"/>
      <c r="B207" s="132"/>
      <c r="C207" s="132"/>
      <c r="D207" s="132"/>
      <c r="E207" s="132"/>
      <c r="F207" s="132"/>
    </row>
    <row r="208" spans="1:6">
      <c r="A208" s="132"/>
      <c r="B208" s="132"/>
      <c r="C208" s="132"/>
      <c r="D208" s="132"/>
      <c r="E208" s="132"/>
      <c r="F208" s="132"/>
    </row>
    <row r="209" spans="1:6">
      <c r="A209" s="132"/>
      <c r="B209" s="132"/>
      <c r="C209" s="132"/>
      <c r="D209" s="132"/>
      <c r="E209" s="132"/>
      <c r="F209" s="132"/>
    </row>
    <row r="210" spans="1:6">
      <c r="A210" s="132"/>
      <c r="B210" s="132"/>
      <c r="C210" s="132"/>
      <c r="D210" s="132"/>
      <c r="E210" s="132"/>
      <c r="F210" s="132"/>
    </row>
    <row r="211" spans="1:6">
      <c r="A211" s="132"/>
      <c r="B211" s="132"/>
      <c r="C211" s="132"/>
      <c r="D211" s="132"/>
      <c r="E211" s="132"/>
      <c r="F211" s="132"/>
    </row>
    <row r="212" spans="1:6">
      <c r="A212" s="132"/>
      <c r="B212" s="132"/>
      <c r="C212" s="132"/>
      <c r="D212" s="132"/>
      <c r="E212" s="132"/>
      <c r="F212" s="132"/>
    </row>
    <row r="213" spans="1:6">
      <c r="A213" s="132"/>
      <c r="B213" s="132"/>
      <c r="C213" s="132"/>
      <c r="D213" s="132"/>
      <c r="E213" s="132"/>
      <c r="F213" s="132"/>
    </row>
    <row r="214" spans="1:6">
      <c r="A214" s="132"/>
      <c r="B214" s="132"/>
      <c r="C214" s="132"/>
      <c r="D214" s="132"/>
      <c r="E214" s="132"/>
      <c r="F214" s="132"/>
    </row>
    <row r="215" spans="1:6">
      <c r="A215" s="132"/>
      <c r="B215" s="132"/>
      <c r="C215" s="132"/>
      <c r="D215" s="132"/>
      <c r="E215" s="132"/>
      <c r="F215" s="132"/>
    </row>
    <row r="216" spans="1:6">
      <c r="A216" s="132"/>
      <c r="B216" s="132"/>
      <c r="C216" s="132"/>
      <c r="D216" s="132"/>
      <c r="E216" s="132"/>
      <c r="F216" s="132"/>
    </row>
    <row r="217" spans="1:6">
      <c r="A217" s="132"/>
      <c r="B217" s="132"/>
      <c r="C217" s="132"/>
      <c r="D217" s="132"/>
      <c r="E217" s="132"/>
      <c r="F217" s="132"/>
    </row>
    <row r="218" spans="1:6">
      <c r="A218" s="132"/>
      <c r="B218" s="132"/>
      <c r="C218" s="132"/>
      <c r="D218" s="132"/>
      <c r="E218" s="132"/>
      <c r="F218" s="132"/>
    </row>
    <row r="219" spans="1:6">
      <c r="A219" s="132"/>
      <c r="B219" s="132"/>
      <c r="C219" s="132"/>
      <c r="D219" s="132"/>
      <c r="E219" s="132"/>
      <c r="F219" s="132"/>
    </row>
    <row r="220" spans="1:6">
      <c r="A220" s="132"/>
      <c r="B220" s="132"/>
      <c r="C220" s="132"/>
      <c r="D220" s="132"/>
      <c r="E220" s="132"/>
      <c r="F220" s="132"/>
    </row>
    <row r="221" spans="1:6">
      <c r="A221" s="132"/>
      <c r="B221" s="132"/>
      <c r="C221" s="132"/>
      <c r="D221" s="132"/>
      <c r="E221" s="132"/>
      <c r="F221" s="132"/>
    </row>
    <row r="222" spans="1:6">
      <c r="A222" s="132"/>
      <c r="B222" s="132"/>
      <c r="C222" s="132"/>
      <c r="D222" s="132"/>
      <c r="E222" s="132"/>
      <c r="F222" s="132"/>
    </row>
    <row r="223" spans="1:6">
      <c r="A223" s="132"/>
      <c r="B223" s="132"/>
      <c r="C223" s="132"/>
      <c r="D223" s="132"/>
      <c r="E223" s="132"/>
      <c r="F223" s="132"/>
    </row>
    <row r="224" spans="1:6">
      <c r="A224" s="132"/>
      <c r="B224" s="132"/>
      <c r="C224" s="132"/>
      <c r="D224" s="132"/>
      <c r="E224" s="132"/>
      <c r="F224" s="132"/>
    </row>
    <row r="225" spans="1:6">
      <c r="A225" s="132"/>
      <c r="B225" s="132"/>
      <c r="C225" s="132"/>
      <c r="D225" s="132"/>
      <c r="E225" s="132"/>
      <c r="F225" s="132"/>
    </row>
    <row r="226" spans="1:6">
      <c r="A226" s="132"/>
      <c r="B226" s="132"/>
      <c r="C226" s="132"/>
      <c r="D226" s="132"/>
      <c r="E226" s="132"/>
      <c r="F226" s="132"/>
    </row>
    <row r="227" spans="1:6">
      <c r="A227" s="132"/>
      <c r="B227" s="132"/>
      <c r="C227" s="132"/>
      <c r="D227" s="132"/>
      <c r="E227" s="132"/>
      <c r="F227" s="132"/>
    </row>
    <row r="228" spans="1:6">
      <c r="A228" s="132"/>
      <c r="B228" s="132"/>
      <c r="C228" s="132"/>
      <c r="D228" s="132"/>
      <c r="E228" s="132"/>
      <c r="F228" s="132"/>
    </row>
    <row r="229" spans="1:6">
      <c r="A229" s="132"/>
      <c r="B229" s="132"/>
      <c r="C229" s="132"/>
      <c r="D229" s="132"/>
      <c r="E229" s="132"/>
      <c r="F229" s="132"/>
    </row>
    <row r="230" spans="1:6">
      <c r="A230" s="132"/>
      <c r="B230" s="132"/>
      <c r="C230" s="132"/>
      <c r="D230" s="132"/>
      <c r="E230" s="132"/>
      <c r="F230" s="132"/>
    </row>
    <row r="231" spans="1:6">
      <c r="A231" s="132"/>
      <c r="B231" s="132"/>
      <c r="C231" s="132"/>
      <c r="D231" s="132"/>
      <c r="E231" s="132"/>
      <c r="F231" s="132"/>
    </row>
    <row r="232" spans="1:6">
      <c r="A232" s="132"/>
      <c r="B232" s="132"/>
      <c r="C232" s="132"/>
      <c r="D232" s="132"/>
      <c r="E232" s="132"/>
      <c r="F232" s="132"/>
    </row>
    <row r="233" spans="1:6">
      <c r="A233" s="132"/>
      <c r="B233" s="132"/>
      <c r="C233" s="132"/>
      <c r="D233" s="132"/>
      <c r="E233" s="132"/>
      <c r="F233" s="132"/>
    </row>
    <row r="234" spans="1:6">
      <c r="A234" s="132"/>
      <c r="B234" s="132"/>
      <c r="C234" s="132"/>
      <c r="D234" s="132"/>
      <c r="E234" s="132"/>
      <c r="F234" s="132"/>
    </row>
    <row r="235" spans="1:6">
      <c r="A235" s="132"/>
      <c r="B235" s="132"/>
      <c r="C235" s="132"/>
      <c r="D235" s="132"/>
      <c r="E235" s="132"/>
      <c r="F235" s="132"/>
    </row>
    <row r="236" spans="1:6">
      <c r="A236" s="132"/>
      <c r="B236" s="132"/>
      <c r="C236" s="132"/>
      <c r="D236" s="132"/>
      <c r="E236" s="132"/>
      <c r="F236" s="132"/>
    </row>
    <row r="237" spans="1:6">
      <c r="A237" s="132"/>
      <c r="B237" s="132"/>
      <c r="C237" s="132"/>
      <c r="D237" s="132"/>
      <c r="E237" s="132"/>
      <c r="F237" s="132"/>
    </row>
    <row r="238" spans="1:6">
      <c r="A238" s="132"/>
      <c r="B238" s="132"/>
      <c r="C238" s="132"/>
      <c r="D238" s="132"/>
      <c r="E238" s="132"/>
      <c r="F238" s="132"/>
    </row>
    <row r="239" spans="1:6">
      <c r="A239" s="132"/>
      <c r="B239" s="132"/>
      <c r="C239" s="132"/>
      <c r="D239" s="132"/>
      <c r="E239" s="132"/>
      <c r="F239" s="132"/>
    </row>
    <row r="240" spans="1:6">
      <c r="A240" s="132"/>
      <c r="B240" s="132"/>
      <c r="C240" s="132"/>
      <c r="D240" s="132"/>
      <c r="E240" s="132"/>
      <c r="F240" s="132"/>
    </row>
    <row r="241" spans="1:6">
      <c r="A241" s="132"/>
      <c r="B241" s="132"/>
      <c r="C241" s="132"/>
      <c r="D241" s="132"/>
      <c r="E241" s="132"/>
      <c r="F241" s="132"/>
    </row>
    <row r="242" spans="1:6">
      <c r="A242" s="132"/>
      <c r="B242" s="132"/>
      <c r="C242" s="132"/>
      <c r="D242" s="132"/>
      <c r="E242" s="132"/>
      <c r="F242" s="132"/>
    </row>
    <row r="243" spans="1:6">
      <c r="A243" s="132"/>
      <c r="B243" s="132"/>
      <c r="C243" s="132"/>
      <c r="D243" s="132"/>
      <c r="E243" s="132"/>
      <c r="F243" s="132"/>
    </row>
    <row r="244" spans="1:6">
      <c r="A244" s="132"/>
      <c r="B244" s="132"/>
      <c r="C244" s="132"/>
      <c r="D244" s="132"/>
      <c r="E244" s="132"/>
      <c r="F244" s="132"/>
    </row>
    <row r="245" spans="1:6">
      <c r="A245" s="132"/>
      <c r="B245" s="132"/>
      <c r="C245" s="132"/>
      <c r="D245" s="132"/>
      <c r="E245" s="132"/>
      <c r="F245" s="132"/>
    </row>
    <row r="246" spans="1:6">
      <c r="A246" s="132"/>
      <c r="B246" s="132"/>
      <c r="C246" s="132"/>
      <c r="D246" s="132"/>
      <c r="E246" s="132"/>
      <c r="F246" s="132"/>
    </row>
    <row r="247" spans="1:6">
      <c r="A247" s="132"/>
      <c r="B247" s="132"/>
      <c r="C247" s="132"/>
      <c r="D247" s="132"/>
      <c r="E247" s="132"/>
      <c r="F247" s="132"/>
    </row>
    <row r="248" spans="1:6">
      <c r="A248" s="132"/>
      <c r="B248" s="132"/>
      <c r="C248" s="132"/>
      <c r="D248" s="132"/>
      <c r="E248" s="132"/>
      <c r="F248" s="132"/>
    </row>
    <row r="249" spans="1:6">
      <c r="A249" s="132"/>
      <c r="B249" s="132"/>
      <c r="C249" s="132"/>
      <c r="D249" s="132"/>
      <c r="E249" s="132"/>
      <c r="F249" s="132"/>
    </row>
    <row r="250" spans="1:6">
      <c r="A250" s="132"/>
      <c r="B250" s="132"/>
      <c r="C250" s="132"/>
      <c r="D250" s="132"/>
      <c r="E250" s="132"/>
      <c r="F250" s="132"/>
    </row>
    <row r="251" spans="1:6">
      <c r="A251" s="132"/>
      <c r="B251" s="132"/>
      <c r="C251" s="132"/>
      <c r="D251" s="132"/>
      <c r="E251" s="132"/>
      <c r="F251" s="132"/>
    </row>
    <row r="252" spans="1:6">
      <c r="A252" s="132"/>
      <c r="B252" s="132"/>
      <c r="C252" s="132"/>
      <c r="D252" s="132"/>
      <c r="E252" s="132"/>
      <c r="F252" s="132"/>
    </row>
    <row r="253" spans="1:6">
      <c r="A253" s="132"/>
      <c r="B253" s="132"/>
      <c r="C253" s="132"/>
      <c r="D253" s="132"/>
      <c r="E253" s="132"/>
      <c r="F253" s="132"/>
    </row>
    <row r="254" spans="1:6">
      <c r="A254" s="132"/>
      <c r="B254" s="132"/>
      <c r="C254" s="132"/>
      <c r="D254" s="132"/>
      <c r="E254" s="132"/>
      <c r="F254" s="132"/>
    </row>
    <row r="255" spans="1:6">
      <c r="A255" s="132"/>
      <c r="B255" s="132"/>
      <c r="C255" s="132"/>
      <c r="D255" s="132"/>
      <c r="E255" s="132"/>
      <c r="F255" s="132"/>
    </row>
    <row r="256" spans="1:6">
      <c r="A256" s="132"/>
      <c r="B256" s="132"/>
      <c r="C256" s="132"/>
      <c r="D256" s="132"/>
      <c r="E256" s="132"/>
      <c r="F256" s="132"/>
    </row>
    <row r="257" spans="1:6">
      <c r="A257" s="132"/>
      <c r="B257" s="132"/>
      <c r="C257" s="132"/>
      <c r="D257" s="132"/>
      <c r="E257" s="132"/>
      <c r="F257" s="132"/>
    </row>
    <row r="258" spans="1:6">
      <c r="A258" s="132"/>
      <c r="B258" s="132"/>
      <c r="C258" s="132"/>
      <c r="D258" s="132"/>
      <c r="E258" s="132"/>
      <c r="F258" s="132"/>
    </row>
    <row r="259" spans="1:6">
      <c r="A259" s="132"/>
      <c r="B259" s="132"/>
      <c r="C259" s="132"/>
      <c r="D259" s="132"/>
      <c r="E259" s="132"/>
      <c r="F259" s="132"/>
    </row>
    <row r="260" spans="1:6">
      <c r="A260" s="132"/>
      <c r="B260" s="132"/>
      <c r="C260" s="132"/>
      <c r="D260" s="132"/>
      <c r="E260" s="132"/>
      <c r="F260" s="132"/>
    </row>
    <row r="261" spans="1:6">
      <c r="A261" s="132"/>
      <c r="B261" s="132"/>
      <c r="C261" s="132"/>
      <c r="D261" s="132"/>
      <c r="E261" s="132"/>
      <c r="F261" s="132"/>
    </row>
    <row r="262" spans="1:6">
      <c r="A262" s="132"/>
      <c r="B262" s="132"/>
      <c r="C262" s="132"/>
      <c r="D262" s="132"/>
      <c r="E262" s="132"/>
      <c r="F262" s="132"/>
    </row>
    <row r="263" spans="1:6">
      <c r="A263" s="132"/>
      <c r="B263" s="132"/>
      <c r="C263" s="132"/>
      <c r="D263" s="132"/>
      <c r="E263" s="132"/>
      <c r="F263" s="132"/>
    </row>
    <row r="264" spans="1:6">
      <c r="A264" s="132"/>
      <c r="B264" s="132"/>
      <c r="C264" s="132"/>
      <c r="D264" s="132"/>
      <c r="E264" s="132"/>
      <c r="F264" s="132"/>
    </row>
    <row r="265" spans="1:6">
      <c r="A265" s="132"/>
      <c r="B265" s="132"/>
      <c r="C265" s="132"/>
      <c r="D265" s="132"/>
      <c r="E265" s="132"/>
      <c r="F265" s="132"/>
    </row>
    <row r="266" spans="1:6">
      <c r="A266" s="132"/>
      <c r="B266" s="132"/>
      <c r="C266" s="132"/>
      <c r="D266" s="132"/>
      <c r="E266" s="132"/>
      <c r="F266" s="132"/>
    </row>
    <row r="267" spans="1:6">
      <c r="A267" s="132"/>
      <c r="B267" s="132"/>
      <c r="C267" s="132"/>
      <c r="D267" s="132"/>
      <c r="E267" s="132"/>
      <c r="F267" s="132"/>
    </row>
    <row r="268" spans="1:6">
      <c r="A268" s="132"/>
      <c r="B268" s="132"/>
      <c r="C268" s="132"/>
      <c r="D268" s="132"/>
      <c r="E268" s="132"/>
      <c r="F268" s="132"/>
    </row>
    <row r="269" spans="1:6">
      <c r="A269" s="132"/>
      <c r="B269" s="132"/>
      <c r="C269" s="132"/>
      <c r="D269" s="132"/>
      <c r="E269" s="132"/>
      <c r="F269" s="132"/>
    </row>
    <row r="270" spans="1:6">
      <c r="A270" s="132"/>
      <c r="B270" s="132"/>
      <c r="C270" s="132"/>
      <c r="D270" s="132"/>
      <c r="E270" s="132"/>
      <c r="F270" s="132"/>
    </row>
    <row r="271" spans="1:6">
      <c r="A271" s="132"/>
      <c r="B271" s="132"/>
      <c r="C271" s="132"/>
      <c r="D271" s="132"/>
      <c r="E271" s="132"/>
      <c r="F271" s="132"/>
    </row>
    <row r="272" spans="1:6">
      <c r="A272" s="132"/>
      <c r="B272" s="132"/>
      <c r="C272" s="132"/>
      <c r="D272" s="132"/>
      <c r="E272" s="132"/>
      <c r="F272" s="132"/>
    </row>
    <row r="273" spans="1:6">
      <c r="A273" s="132"/>
      <c r="B273" s="132"/>
      <c r="C273" s="132"/>
      <c r="D273" s="132"/>
      <c r="E273" s="132"/>
      <c r="F273" s="132"/>
    </row>
    <row r="274" spans="1:6">
      <c r="A274" s="132"/>
      <c r="B274" s="132"/>
      <c r="C274" s="132"/>
      <c r="D274" s="132"/>
      <c r="E274" s="132"/>
      <c r="F274" s="132"/>
    </row>
    <row r="275" spans="1:6">
      <c r="A275" s="132"/>
      <c r="B275" s="132"/>
      <c r="C275" s="132"/>
      <c r="D275" s="132"/>
      <c r="E275" s="132"/>
      <c r="F275" s="132"/>
    </row>
    <row r="276" spans="1:6">
      <c r="A276" s="132"/>
      <c r="B276" s="132"/>
      <c r="C276" s="132"/>
      <c r="D276" s="132"/>
      <c r="E276" s="132"/>
      <c r="F276" s="132"/>
    </row>
    <row r="277" spans="1:6">
      <c r="A277" s="132"/>
      <c r="B277" s="132"/>
      <c r="C277" s="132"/>
      <c r="D277" s="132"/>
      <c r="E277" s="132"/>
      <c r="F277" s="132"/>
    </row>
    <row r="278" spans="1:6">
      <c r="A278" s="132"/>
      <c r="B278" s="132"/>
      <c r="C278" s="132"/>
      <c r="D278" s="132"/>
      <c r="E278" s="132"/>
      <c r="F278" s="132"/>
    </row>
    <row r="279" spans="1:6">
      <c r="A279" s="132"/>
      <c r="B279" s="132"/>
      <c r="C279" s="132"/>
      <c r="D279" s="132"/>
      <c r="E279" s="132"/>
      <c r="F279" s="132"/>
    </row>
    <row r="280" spans="1:6">
      <c r="A280" s="132"/>
      <c r="B280" s="132"/>
      <c r="C280" s="132"/>
      <c r="D280" s="132"/>
      <c r="E280" s="132"/>
      <c r="F280" s="132"/>
    </row>
    <row r="281" spans="1:6">
      <c r="A281" s="132"/>
      <c r="B281" s="132"/>
      <c r="C281" s="132"/>
      <c r="D281" s="132"/>
      <c r="E281" s="132"/>
      <c r="F281" s="132"/>
    </row>
    <row r="282" spans="1:6">
      <c r="A282" s="132"/>
      <c r="B282" s="132"/>
      <c r="C282" s="132"/>
      <c r="D282" s="132"/>
      <c r="E282" s="132"/>
      <c r="F282" s="132"/>
    </row>
    <row r="283" spans="1:6">
      <c r="A283" s="132"/>
      <c r="B283" s="132"/>
      <c r="C283" s="132"/>
      <c r="D283" s="132"/>
      <c r="E283" s="132"/>
      <c r="F283" s="132"/>
    </row>
    <row r="284" spans="1:6">
      <c r="A284" s="132"/>
      <c r="B284" s="132"/>
      <c r="C284" s="132"/>
      <c r="D284" s="132"/>
      <c r="E284" s="132"/>
      <c r="F284" s="132"/>
    </row>
    <row r="285" spans="1:6">
      <c r="A285" s="132"/>
      <c r="B285" s="132"/>
      <c r="C285" s="132"/>
      <c r="D285" s="132"/>
      <c r="E285" s="132"/>
      <c r="F285" s="132"/>
    </row>
    <row r="286" spans="1:6">
      <c r="A286" s="132"/>
      <c r="B286" s="132"/>
      <c r="C286" s="132"/>
      <c r="D286" s="132"/>
      <c r="E286" s="132"/>
      <c r="F286" s="132"/>
    </row>
    <row r="287" spans="1:6">
      <c r="A287" s="132"/>
      <c r="B287" s="132"/>
      <c r="C287" s="132"/>
      <c r="D287" s="132"/>
      <c r="E287" s="132"/>
      <c r="F287" s="132"/>
    </row>
    <row r="288" spans="1:6">
      <c r="A288" s="132"/>
      <c r="B288" s="132"/>
      <c r="C288" s="132"/>
      <c r="D288" s="132"/>
      <c r="E288" s="132"/>
      <c r="F288" s="132"/>
    </row>
    <row r="289" spans="1:6">
      <c r="A289" s="132"/>
      <c r="B289" s="132"/>
      <c r="C289" s="132"/>
      <c r="D289" s="132"/>
      <c r="E289" s="132"/>
      <c r="F289" s="132"/>
    </row>
    <row r="290" spans="1:6">
      <c r="A290" s="132"/>
      <c r="B290" s="132"/>
      <c r="C290" s="132"/>
      <c r="D290" s="132"/>
      <c r="E290" s="132"/>
      <c r="F290" s="132"/>
    </row>
    <row r="291" spans="1:6">
      <c r="A291" s="132"/>
      <c r="B291" s="132"/>
      <c r="C291" s="132"/>
      <c r="D291" s="132"/>
      <c r="E291" s="132"/>
      <c r="F291" s="132"/>
    </row>
    <row r="292" spans="1:6">
      <c r="A292" s="132"/>
      <c r="B292" s="132"/>
      <c r="C292" s="132"/>
      <c r="D292" s="132"/>
      <c r="E292" s="132"/>
      <c r="F292" s="132"/>
    </row>
    <row r="293" spans="1:6">
      <c r="A293" s="132"/>
      <c r="B293" s="132"/>
      <c r="C293" s="132"/>
      <c r="D293" s="132"/>
      <c r="E293" s="132"/>
      <c r="F293" s="132"/>
    </row>
    <row r="294" spans="1:6">
      <c r="A294" s="132"/>
      <c r="B294" s="132"/>
      <c r="C294" s="132"/>
      <c r="D294" s="132"/>
      <c r="E294" s="132"/>
      <c r="F294" s="132"/>
    </row>
    <row r="295" spans="1:6">
      <c r="A295" s="132"/>
      <c r="B295" s="132"/>
      <c r="C295" s="132"/>
      <c r="D295" s="132"/>
      <c r="E295" s="132"/>
      <c r="F295" s="132"/>
    </row>
    <row r="296" spans="1:6">
      <c r="A296" s="132"/>
      <c r="B296" s="132"/>
      <c r="C296" s="132"/>
      <c r="D296" s="132"/>
      <c r="E296" s="132"/>
      <c r="F296" s="132"/>
    </row>
    <row r="297" spans="1:6">
      <c r="A297" s="132"/>
      <c r="B297" s="132"/>
      <c r="C297" s="132"/>
      <c r="D297" s="132"/>
      <c r="E297" s="132"/>
      <c r="F297" s="132"/>
    </row>
    <row r="298" spans="1:6">
      <c r="A298" s="132"/>
      <c r="B298" s="132"/>
      <c r="C298" s="132"/>
      <c r="D298" s="132"/>
      <c r="E298" s="132"/>
      <c r="F298" s="132"/>
    </row>
    <row r="299" spans="1:6">
      <c r="A299" s="132"/>
      <c r="B299" s="132"/>
      <c r="C299" s="132"/>
      <c r="D299" s="132"/>
      <c r="E299" s="132"/>
      <c r="F299" s="132"/>
    </row>
    <row r="300" spans="1:6">
      <c r="A300" s="132"/>
      <c r="B300" s="132"/>
      <c r="C300" s="132"/>
      <c r="D300" s="132"/>
      <c r="E300" s="132"/>
      <c r="F300" s="132"/>
    </row>
    <row r="301" spans="1:6">
      <c r="A301" s="132"/>
      <c r="B301" s="132"/>
      <c r="C301" s="132"/>
      <c r="D301" s="132"/>
      <c r="E301" s="132"/>
      <c r="F301" s="132"/>
    </row>
    <row r="302" spans="1:6">
      <c r="A302" s="132"/>
      <c r="B302" s="132"/>
      <c r="C302" s="132"/>
      <c r="D302" s="132"/>
      <c r="E302" s="132"/>
      <c r="F302" s="132"/>
    </row>
    <row r="303" spans="1:6">
      <c r="A303" s="132"/>
      <c r="B303" s="132"/>
      <c r="C303" s="132"/>
      <c r="D303" s="132"/>
      <c r="E303" s="132"/>
      <c r="F303" s="132"/>
    </row>
    <row r="304" spans="1:6">
      <c r="A304" s="132"/>
      <c r="B304" s="132"/>
      <c r="C304" s="132"/>
      <c r="D304" s="132"/>
      <c r="E304" s="132"/>
      <c r="F304" s="132"/>
    </row>
    <row r="305" spans="1:6">
      <c r="A305" s="132"/>
      <c r="B305" s="132"/>
      <c r="C305" s="132"/>
      <c r="D305" s="132"/>
      <c r="E305" s="132"/>
      <c r="F305" s="132"/>
    </row>
    <row r="306" spans="1:6">
      <c r="A306" s="132"/>
      <c r="B306" s="132"/>
      <c r="C306" s="132"/>
      <c r="D306" s="132"/>
      <c r="E306" s="132"/>
      <c r="F306" s="132"/>
    </row>
    <row r="307" spans="1:6">
      <c r="A307" s="132"/>
      <c r="B307" s="132"/>
      <c r="C307" s="132"/>
      <c r="D307" s="132"/>
      <c r="E307" s="132"/>
      <c r="F307" s="132"/>
    </row>
    <row r="308" spans="1:6">
      <c r="A308" s="132"/>
      <c r="B308" s="132"/>
      <c r="C308" s="132"/>
      <c r="D308" s="132"/>
      <c r="E308" s="132"/>
      <c r="F308" s="132"/>
    </row>
    <row r="309" spans="1:6">
      <c r="A309" s="132"/>
      <c r="B309" s="132"/>
      <c r="C309" s="132"/>
      <c r="D309" s="132"/>
      <c r="E309" s="132"/>
      <c r="F309" s="132"/>
    </row>
    <row r="310" spans="1:6">
      <c r="A310" s="132"/>
      <c r="B310" s="132"/>
      <c r="C310" s="132"/>
      <c r="D310" s="132"/>
      <c r="E310" s="132"/>
      <c r="F310" s="132"/>
    </row>
    <row r="311" spans="1:6">
      <c r="A311" s="132"/>
      <c r="B311" s="132"/>
      <c r="C311" s="132"/>
      <c r="D311" s="132"/>
      <c r="E311" s="132"/>
      <c r="F311" s="132"/>
    </row>
    <row r="312" spans="1:6">
      <c r="A312" s="132"/>
      <c r="B312" s="132"/>
      <c r="C312" s="132"/>
      <c r="D312" s="132"/>
      <c r="E312" s="132"/>
      <c r="F312" s="132"/>
    </row>
    <row r="313" spans="1:6">
      <c r="A313" s="132"/>
      <c r="B313" s="132"/>
      <c r="C313" s="132"/>
      <c r="D313" s="132"/>
      <c r="E313" s="132"/>
      <c r="F313" s="132"/>
    </row>
    <row r="314" spans="1:6">
      <c r="A314" s="132"/>
      <c r="B314" s="132"/>
      <c r="C314" s="132"/>
      <c r="D314" s="132"/>
      <c r="E314" s="132"/>
      <c r="F314" s="132"/>
    </row>
    <row r="315" spans="1:6">
      <c r="A315" s="132"/>
      <c r="B315" s="132"/>
      <c r="C315" s="132"/>
      <c r="D315" s="132"/>
      <c r="E315" s="132"/>
      <c r="F315" s="132"/>
    </row>
    <row r="316" spans="1:6">
      <c r="A316" s="132"/>
      <c r="B316" s="132"/>
      <c r="C316" s="132"/>
      <c r="D316" s="132"/>
      <c r="E316" s="132"/>
      <c r="F316" s="132"/>
    </row>
    <row r="317" spans="1:6">
      <c r="A317" s="132"/>
      <c r="B317" s="132"/>
      <c r="C317" s="132"/>
      <c r="D317" s="132"/>
      <c r="E317" s="132"/>
      <c r="F317" s="132"/>
    </row>
    <row r="318" spans="1:6">
      <c r="A318" s="132"/>
      <c r="B318" s="132"/>
      <c r="C318" s="132"/>
      <c r="D318" s="132"/>
      <c r="E318" s="132"/>
      <c r="F318" s="132"/>
    </row>
    <row r="319" spans="1:6">
      <c r="A319" s="132"/>
      <c r="B319" s="132"/>
      <c r="C319" s="132"/>
      <c r="D319" s="132"/>
      <c r="E319" s="132"/>
      <c r="F319" s="132"/>
    </row>
    <row r="320" spans="1:6">
      <c r="A320" s="132"/>
      <c r="B320" s="132"/>
      <c r="C320" s="132"/>
      <c r="D320" s="132"/>
      <c r="E320" s="132"/>
      <c r="F320" s="132"/>
    </row>
    <row r="321" spans="1:6">
      <c r="A321" s="132"/>
      <c r="B321" s="132"/>
      <c r="C321" s="132"/>
      <c r="D321" s="132"/>
      <c r="E321" s="132"/>
      <c r="F321" s="132"/>
    </row>
    <row r="322" spans="1:6">
      <c r="A322" s="132"/>
      <c r="B322" s="132"/>
      <c r="C322" s="132"/>
      <c r="D322" s="132"/>
      <c r="E322" s="132"/>
      <c r="F322" s="132"/>
    </row>
    <row r="323" spans="1:6">
      <c r="A323" s="132"/>
      <c r="B323" s="132"/>
      <c r="C323" s="132"/>
      <c r="D323" s="132"/>
      <c r="E323" s="132"/>
      <c r="F323" s="132"/>
    </row>
    <row r="324" spans="1:6">
      <c r="A324" s="132"/>
      <c r="B324" s="132"/>
      <c r="C324" s="132"/>
      <c r="D324" s="132"/>
      <c r="E324" s="132"/>
      <c r="F324" s="132"/>
    </row>
    <row r="325" spans="1:6">
      <c r="A325" s="132"/>
      <c r="B325" s="132"/>
      <c r="C325" s="132"/>
      <c r="D325" s="132"/>
      <c r="E325" s="132"/>
      <c r="F325" s="132"/>
    </row>
    <row r="326" spans="1:6">
      <c r="A326" s="132"/>
      <c r="B326" s="132"/>
      <c r="C326" s="132"/>
      <c r="D326" s="132"/>
      <c r="E326" s="132"/>
      <c r="F326" s="132"/>
    </row>
    <row r="327" spans="1:6">
      <c r="A327" s="132"/>
      <c r="B327" s="132"/>
      <c r="C327" s="132"/>
      <c r="D327" s="132"/>
      <c r="E327" s="132"/>
      <c r="F327" s="132"/>
    </row>
    <row r="328" spans="1:6">
      <c r="A328" s="132"/>
      <c r="B328" s="132"/>
      <c r="C328" s="132"/>
      <c r="D328" s="132"/>
      <c r="E328" s="132"/>
      <c r="F328" s="132"/>
    </row>
    <row r="329" spans="1:6">
      <c r="A329" s="132"/>
      <c r="B329" s="132"/>
      <c r="C329" s="132"/>
      <c r="D329" s="132"/>
      <c r="E329" s="132"/>
      <c r="F329" s="132"/>
    </row>
    <row r="330" spans="1:6">
      <c r="A330" s="132"/>
      <c r="B330" s="132"/>
      <c r="C330" s="132"/>
      <c r="D330" s="132"/>
      <c r="E330" s="132"/>
      <c r="F330" s="132"/>
    </row>
    <row r="331" spans="1:6">
      <c r="A331" s="132"/>
      <c r="B331" s="132"/>
      <c r="C331" s="132"/>
      <c r="D331" s="132"/>
      <c r="E331" s="132"/>
      <c r="F331" s="132"/>
    </row>
    <row r="332" spans="1:6">
      <c r="A332" s="132"/>
      <c r="B332" s="132"/>
      <c r="C332" s="132"/>
      <c r="D332" s="132"/>
      <c r="E332" s="132"/>
      <c r="F332" s="132"/>
    </row>
    <row r="333" spans="1:6">
      <c r="A333" s="132"/>
      <c r="B333" s="132"/>
      <c r="C333" s="132"/>
      <c r="D333" s="132"/>
      <c r="E333" s="132"/>
      <c r="F333" s="132"/>
    </row>
    <row r="334" spans="1:6">
      <c r="A334" s="132"/>
      <c r="B334" s="132"/>
      <c r="C334" s="132"/>
      <c r="D334" s="132"/>
      <c r="E334" s="132"/>
      <c r="F334" s="132"/>
    </row>
    <row r="335" spans="1:6">
      <c r="A335" s="132"/>
      <c r="B335" s="132"/>
      <c r="C335" s="132"/>
      <c r="D335" s="132"/>
      <c r="E335" s="132"/>
      <c r="F335" s="132"/>
    </row>
    <row r="336" spans="1:6">
      <c r="A336" s="132"/>
      <c r="B336" s="132"/>
      <c r="C336" s="132"/>
      <c r="D336" s="132"/>
      <c r="E336" s="132"/>
      <c r="F336" s="132"/>
    </row>
    <row r="337" spans="1:6">
      <c r="A337" s="132"/>
      <c r="B337" s="132"/>
      <c r="C337" s="132"/>
      <c r="D337" s="132"/>
      <c r="E337" s="132"/>
      <c r="F337" s="132"/>
    </row>
    <row r="338" spans="1:6">
      <c r="A338" s="132"/>
      <c r="B338" s="132"/>
      <c r="C338" s="132"/>
      <c r="D338" s="132"/>
      <c r="E338" s="132"/>
      <c r="F338" s="132"/>
    </row>
    <row r="339" spans="1:6">
      <c r="A339" s="132"/>
      <c r="B339" s="132"/>
      <c r="C339" s="132"/>
      <c r="D339" s="132"/>
      <c r="E339" s="132"/>
      <c r="F339" s="132"/>
    </row>
    <row r="340" spans="1:6">
      <c r="A340" s="132"/>
      <c r="B340" s="132"/>
      <c r="C340" s="132"/>
      <c r="D340" s="132"/>
      <c r="E340" s="132"/>
      <c r="F340" s="132"/>
    </row>
    <row r="341" spans="1:6">
      <c r="A341" s="132"/>
      <c r="B341" s="132"/>
      <c r="C341" s="132"/>
      <c r="D341" s="132"/>
      <c r="E341" s="132"/>
      <c r="F341" s="132"/>
    </row>
    <row r="342" spans="1:6">
      <c r="A342" s="132"/>
      <c r="B342" s="132"/>
      <c r="C342" s="132"/>
      <c r="D342" s="132"/>
      <c r="E342" s="132"/>
      <c r="F342" s="132"/>
    </row>
    <row r="343" spans="1:6">
      <c r="A343" s="132"/>
      <c r="B343" s="132"/>
      <c r="C343" s="132"/>
      <c r="D343" s="132"/>
      <c r="E343" s="132"/>
      <c r="F343" s="132"/>
    </row>
    <row r="344" spans="1:6">
      <c r="A344" s="132"/>
      <c r="B344" s="132"/>
      <c r="C344" s="132"/>
      <c r="D344" s="132"/>
      <c r="E344" s="132"/>
      <c r="F344" s="132"/>
    </row>
    <row r="345" spans="1:6">
      <c r="A345" s="132"/>
      <c r="B345" s="132"/>
      <c r="C345" s="132"/>
      <c r="D345" s="132"/>
      <c r="E345" s="132"/>
      <c r="F345" s="132"/>
    </row>
    <row r="346" spans="1:6">
      <c r="A346" s="132"/>
      <c r="B346" s="132"/>
      <c r="C346" s="132"/>
      <c r="D346" s="132"/>
      <c r="E346" s="132"/>
      <c r="F346" s="132"/>
    </row>
    <row r="347" spans="1:6">
      <c r="A347" s="132"/>
      <c r="B347" s="132"/>
      <c r="C347" s="132"/>
      <c r="D347" s="132"/>
      <c r="E347" s="132"/>
      <c r="F347" s="132"/>
    </row>
    <row r="348" spans="1:6">
      <c r="A348" s="132"/>
      <c r="B348" s="132"/>
      <c r="C348" s="132"/>
      <c r="D348" s="132"/>
      <c r="E348" s="132"/>
      <c r="F348" s="132"/>
    </row>
    <row r="349" spans="1:6">
      <c r="A349" s="132"/>
      <c r="B349" s="132"/>
      <c r="C349" s="132"/>
      <c r="D349" s="132"/>
      <c r="E349" s="132"/>
      <c r="F349" s="132"/>
    </row>
    <row r="350" spans="1:6">
      <c r="A350" s="132"/>
      <c r="B350" s="132"/>
      <c r="C350" s="132"/>
      <c r="D350" s="132"/>
      <c r="E350" s="132"/>
      <c r="F350" s="132"/>
    </row>
    <row r="351" spans="1:6">
      <c r="A351" s="132"/>
      <c r="B351" s="132"/>
      <c r="C351" s="132"/>
      <c r="D351" s="132"/>
      <c r="E351" s="132"/>
      <c r="F351" s="132"/>
    </row>
    <row r="352" spans="1:6">
      <c r="A352" s="132"/>
      <c r="B352" s="132"/>
      <c r="C352" s="132"/>
      <c r="D352" s="132"/>
      <c r="E352" s="132"/>
      <c r="F352" s="132"/>
    </row>
    <row r="353" spans="1:6">
      <c r="A353" s="132"/>
      <c r="B353" s="132"/>
      <c r="C353" s="132"/>
      <c r="D353" s="132"/>
      <c r="E353" s="132"/>
      <c r="F353" s="132"/>
    </row>
    <row r="354" spans="1:6">
      <c r="A354" s="132"/>
      <c r="B354" s="132"/>
      <c r="C354" s="132"/>
      <c r="D354" s="132"/>
      <c r="E354" s="132"/>
      <c r="F354" s="132"/>
    </row>
    <row r="355" spans="1:6">
      <c r="A355" s="132"/>
      <c r="B355" s="132"/>
      <c r="C355" s="132"/>
      <c r="D355" s="132"/>
      <c r="E355" s="132"/>
      <c r="F355" s="132"/>
    </row>
    <row r="356" spans="1:6">
      <c r="A356" s="132"/>
      <c r="B356" s="132"/>
      <c r="C356" s="132"/>
      <c r="D356" s="132"/>
      <c r="E356" s="132"/>
      <c r="F356" s="132"/>
    </row>
    <row r="357" spans="1:6">
      <c r="A357" s="132"/>
      <c r="B357" s="132"/>
      <c r="C357" s="132"/>
      <c r="D357" s="132"/>
      <c r="E357" s="132"/>
      <c r="F357" s="132"/>
    </row>
    <row r="358" spans="1:6">
      <c r="A358" s="132"/>
      <c r="B358" s="132"/>
      <c r="C358" s="132"/>
      <c r="D358" s="132"/>
      <c r="E358" s="132"/>
      <c r="F358" s="132"/>
    </row>
    <row r="359" spans="1:6">
      <c r="A359" s="132"/>
      <c r="B359" s="132"/>
      <c r="C359" s="132"/>
      <c r="D359" s="132"/>
      <c r="E359" s="132"/>
      <c r="F359" s="132"/>
    </row>
    <row r="360" spans="1:6">
      <c r="A360" s="132"/>
      <c r="B360" s="132"/>
      <c r="C360" s="132"/>
      <c r="D360" s="132"/>
      <c r="E360" s="132"/>
      <c r="F360" s="132"/>
    </row>
    <row r="361" spans="1:6">
      <c r="A361" s="132"/>
      <c r="B361" s="132"/>
      <c r="C361" s="132"/>
      <c r="D361" s="132"/>
      <c r="E361" s="132"/>
      <c r="F361" s="132"/>
    </row>
    <row r="362" spans="1:6">
      <c r="A362" s="132"/>
      <c r="B362" s="132"/>
      <c r="C362" s="132"/>
      <c r="D362" s="132"/>
      <c r="E362" s="132"/>
      <c r="F362" s="132"/>
    </row>
    <row r="363" spans="1:6">
      <c r="A363" s="132"/>
      <c r="B363" s="132"/>
      <c r="C363" s="132"/>
      <c r="D363" s="132"/>
      <c r="E363" s="132"/>
      <c r="F363" s="132"/>
    </row>
    <row r="364" spans="1:6">
      <c r="A364" s="132"/>
      <c r="B364" s="132"/>
      <c r="C364" s="132"/>
      <c r="D364" s="132"/>
      <c r="E364" s="132"/>
      <c r="F364" s="132"/>
    </row>
    <row r="365" spans="1:6">
      <c r="A365" s="132"/>
      <c r="B365" s="132"/>
      <c r="C365" s="132"/>
      <c r="D365" s="132"/>
      <c r="E365" s="132"/>
      <c r="F365" s="132"/>
    </row>
    <row r="366" spans="1:6">
      <c r="A366" s="132"/>
      <c r="B366" s="132"/>
      <c r="C366" s="132"/>
      <c r="D366" s="132"/>
      <c r="E366" s="132"/>
      <c r="F366" s="132"/>
    </row>
    <row r="367" spans="1:6">
      <c r="A367" s="132"/>
      <c r="B367" s="132"/>
      <c r="C367" s="132"/>
      <c r="D367" s="132"/>
      <c r="E367" s="132"/>
      <c r="F367" s="132"/>
    </row>
    <row r="368" spans="1:6">
      <c r="A368" s="132"/>
      <c r="B368" s="132"/>
      <c r="C368" s="132"/>
      <c r="D368" s="132"/>
      <c r="E368" s="132"/>
      <c r="F368" s="132"/>
    </row>
    <row r="369" spans="1:6">
      <c r="A369" s="132"/>
      <c r="B369" s="132"/>
      <c r="C369" s="132"/>
      <c r="D369" s="132"/>
      <c r="E369" s="132"/>
      <c r="F369" s="132"/>
    </row>
    <row r="370" spans="1:6">
      <c r="A370" s="132"/>
      <c r="B370" s="132"/>
      <c r="C370" s="132"/>
      <c r="D370" s="132"/>
      <c r="E370" s="132"/>
      <c r="F370" s="132"/>
    </row>
    <row r="371" spans="1:6">
      <c r="A371" s="132"/>
      <c r="B371" s="132"/>
      <c r="C371" s="132"/>
      <c r="D371" s="132"/>
      <c r="E371" s="132"/>
      <c r="F371" s="132"/>
    </row>
    <row r="372" spans="1:6">
      <c r="A372" s="132"/>
      <c r="B372" s="132"/>
      <c r="C372" s="132"/>
      <c r="D372" s="132"/>
      <c r="E372" s="132"/>
      <c r="F372" s="132"/>
    </row>
    <row r="373" spans="1:6">
      <c r="A373" s="132"/>
      <c r="B373" s="132"/>
      <c r="C373" s="132"/>
      <c r="D373" s="132"/>
      <c r="E373" s="132"/>
      <c r="F373" s="132"/>
    </row>
    <row r="374" spans="1:6">
      <c r="A374" s="132"/>
      <c r="B374" s="132"/>
      <c r="C374" s="132"/>
      <c r="D374" s="132"/>
      <c r="E374" s="132"/>
      <c r="F374" s="132"/>
    </row>
    <row r="375" spans="1:6">
      <c r="A375" s="132"/>
      <c r="B375" s="132"/>
      <c r="C375" s="132"/>
      <c r="D375" s="132"/>
      <c r="E375" s="132"/>
      <c r="F375" s="132"/>
    </row>
    <row r="376" spans="1:6">
      <c r="A376" s="132"/>
      <c r="B376" s="132"/>
      <c r="C376" s="132"/>
      <c r="D376" s="132"/>
      <c r="E376" s="132"/>
      <c r="F376" s="132"/>
    </row>
    <row r="377" spans="1:6">
      <c r="A377" s="132"/>
      <c r="B377" s="132"/>
      <c r="C377" s="132"/>
      <c r="D377" s="132"/>
      <c r="E377" s="132"/>
      <c r="F377" s="132"/>
    </row>
    <row r="378" spans="1:6">
      <c r="A378" s="132"/>
      <c r="B378" s="132"/>
      <c r="C378" s="132"/>
      <c r="D378" s="132"/>
      <c r="E378" s="132"/>
      <c r="F378" s="132"/>
    </row>
    <row r="379" spans="1:6">
      <c r="A379" s="132"/>
      <c r="B379" s="132"/>
      <c r="C379" s="132"/>
      <c r="D379" s="132"/>
      <c r="E379" s="132"/>
      <c r="F379" s="132"/>
    </row>
    <row r="380" spans="1:6">
      <c r="A380" s="132"/>
      <c r="B380" s="132"/>
      <c r="C380" s="132"/>
      <c r="D380" s="132"/>
      <c r="E380" s="132"/>
      <c r="F380" s="132"/>
    </row>
    <row r="381" spans="1:6">
      <c r="A381" s="132"/>
      <c r="B381" s="132"/>
      <c r="C381" s="132"/>
      <c r="D381" s="132"/>
      <c r="E381" s="132"/>
      <c r="F381" s="132"/>
    </row>
    <row r="382" spans="1:6">
      <c r="A382" s="132"/>
      <c r="B382" s="132"/>
      <c r="C382" s="132"/>
      <c r="D382" s="132"/>
      <c r="E382" s="132"/>
      <c r="F382" s="132"/>
    </row>
    <row r="383" spans="1:6">
      <c r="A383" s="132"/>
      <c r="B383" s="132"/>
      <c r="C383" s="132"/>
      <c r="D383" s="132"/>
      <c r="E383" s="132"/>
      <c r="F383" s="132"/>
    </row>
    <row r="384" spans="1:6">
      <c r="A384" s="132"/>
      <c r="B384" s="132"/>
      <c r="C384" s="132"/>
      <c r="D384" s="132"/>
      <c r="E384" s="132"/>
      <c r="F384" s="132"/>
    </row>
    <row r="385" spans="1:6">
      <c r="A385" s="132"/>
      <c r="B385" s="132"/>
      <c r="C385" s="132"/>
      <c r="D385" s="132"/>
      <c r="E385" s="132"/>
      <c r="F385" s="132"/>
    </row>
    <row r="386" spans="1:6">
      <c r="A386" s="132"/>
      <c r="B386" s="132"/>
      <c r="C386" s="132"/>
      <c r="D386" s="132"/>
      <c r="E386" s="132"/>
      <c r="F386" s="132"/>
    </row>
    <row r="387" spans="1:6">
      <c r="A387" s="132"/>
      <c r="B387" s="132"/>
      <c r="C387" s="132"/>
      <c r="D387" s="132"/>
      <c r="E387" s="132"/>
      <c r="F387" s="132"/>
    </row>
    <row r="388" spans="1:6">
      <c r="A388" s="132"/>
      <c r="B388" s="132"/>
      <c r="C388" s="132"/>
      <c r="D388" s="132"/>
      <c r="E388" s="132"/>
      <c r="F388" s="132"/>
    </row>
    <row r="389" spans="1:6">
      <c r="A389" s="132"/>
      <c r="B389" s="132"/>
      <c r="C389" s="132"/>
      <c r="D389" s="132"/>
      <c r="E389" s="132"/>
      <c r="F389" s="132"/>
    </row>
    <row r="390" spans="1:6">
      <c r="A390" s="132"/>
      <c r="B390" s="132"/>
      <c r="C390" s="132"/>
      <c r="D390" s="132"/>
      <c r="E390" s="132"/>
      <c r="F390" s="132"/>
    </row>
    <row r="391" spans="1:6">
      <c r="A391" s="132"/>
      <c r="B391" s="132"/>
      <c r="C391" s="132"/>
      <c r="D391" s="132"/>
      <c r="E391" s="132"/>
      <c r="F391" s="132"/>
    </row>
    <row r="392" spans="1:6">
      <c r="A392" s="132"/>
      <c r="B392" s="132"/>
      <c r="C392" s="132"/>
      <c r="D392" s="132"/>
      <c r="E392" s="132"/>
      <c r="F392" s="132"/>
    </row>
    <row r="393" spans="1:6">
      <c r="A393" s="132"/>
      <c r="B393" s="132"/>
      <c r="C393" s="132"/>
      <c r="D393" s="132"/>
      <c r="E393" s="132"/>
      <c r="F393" s="132"/>
    </row>
    <row r="394" spans="1:6">
      <c r="A394" s="132"/>
      <c r="B394" s="132"/>
      <c r="C394" s="132"/>
      <c r="D394" s="132"/>
      <c r="E394" s="132"/>
      <c r="F394" s="132"/>
    </row>
    <row r="395" spans="1:6">
      <c r="A395" s="132"/>
      <c r="B395" s="132"/>
      <c r="C395" s="132"/>
      <c r="D395" s="132"/>
      <c r="E395" s="132"/>
      <c r="F395" s="132"/>
    </row>
    <row r="396" spans="1:6">
      <c r="A396" s="132"/>
      <c r="B396" s="132"/>
      <c r="C396" s="132"/>
      <c r="D396" s="132"/>
      <c r="E396" s="132"/>
      <c r="F396" s="132"/>
    </row>
    <row r="397" spans="1:6">
      <c r="A397" s="132"/>
      <c r="B397" s="132"/>
      <c r="C397" s="132"/>
      <c r="D397" s="132"/>
      <c r="E397" s="132"/>
      <c r="F397" s="132"/>
    </row>
    <row r="398" spans="1:6">
      <c r="A398" s="132"/>
      <c r="B398" s="132"/>
      <c r="C398" s="132"/>
      <c r="D398" s="132"/>
      <c r="E398" s="132"/>
      <c r="F398" s="132"/>
    </row>
    <row r="399" spans="1:6">
      <c r="A399" s="132"/>
      <c r="B399" s="132"/>
      <c r="C399" s="132"/>
      <c r="D399" s="132"/>
      <c r="E399" s="132"/>
      <c r="F399" s="132"/>
    </row>
    <row r="400" spans="1:6">
      <c r="A400" s="132"/>
      <c r="B400" s="132"/>
      <c r="C400" s="132"/>
      <c r="D400" s="132"/>
      <c r="E400" s="132"/>
      <c r="F400" s="132"/>
    </row>
    <row r="401" spans="1:6">
      <c r="A401" s="132"/>
      <c r="B401" s="132"/>
      <c r="C401" s="132"/>
      <c r="D401" s="132"/>
      <c r="E401" s="132"/>
      <c r="F401" s="132"/>
    </row>
    <row r="402" spans="1:6">
      <c r="A402" s="132"/>
      <c r="B402" s="132"/>
      <c r="C402" s="132"/>
      <c r="D402" s="132"/>
      <c r="E402" s="132"/>
      <c r="F402" s="132"/>
    </row>
    <row r="403" spans="1:6">
      <c r="A403" s="132"/>
      <c r="B403" s="132"/>
      <c r="C403" s="132"/>
      <c r="D403" s="132"/>
      <c r="E403" s="132"/>
      <c r="F403" s="132"/>
    </row>
    <row r="404" spans="1:6">
      <c r="A404" s="132"/>
      <c r="B404" s="132"/>
      <c r="C404" s="132"/>
      <c r="D404" s="132"/>
      <c r="E404" s="132"/>
      <c r="F404" s="132"/>
    </row>
    <row r="405" spans="1:6">
      <c r="A405" s="132"/>
      <c r="B405" s="132"/>
      <c r="C405" s="132"/>
      <c r="D405" s="132"/>
      <c r="E405" s="132"/>
      <c r="F405" s="132"/>
    </row>
    <row r="406" spans="1:6">
      <c r="A406" s="132"/>
      <c r="B406" s="132"/>
      <c r="C406" s="132"/>
      <c r="D406" s="132"/>
      <c r="E406" s="132"/>
      <c r="F406" s="132"/>
    </row>
    <row r="407" spans="1:6">
      <c r="A407" s="132"/>
      <c r="B407" s="132"/>
      <c r="C407" s="132"/>
      <c r="D407" s="132"/>
      <c r="E407" s="132"/>
      <c r="F407" s="132"/>
    </row>
    <row r="408" spans="1:6">
      <c r="A408" s="132"/>
      <c r="B408" s="132"/>
      <c r="C408" s="132"/>
      <c r="D408" s="132"/>
      <c r="E408" s="132"/>
      <c r="F408" s="132"/>
    </row>
    <row r="409" spans="1:6">
      <c r="A409" s="132"/>
      <c r="B409" s="132"/>
      <c r="C409" s="132"/>
      <c r="D409" s="132"/>
      <c r="E409" s="132"/>
      <c r="F409" s="132"/>
    </row>
    <row r="410" spans="1:6">
      <c r="A410" s="132"/>
      <c r="B410" s="132"/>
      <c r="C410" s="132"/>
      <c r="D410" s="132"/>
      <c r="E410" s="132"/>
      <c r="F410" s="132"/>
    </row>
    <row r="411" spans="1:6">
      <c r="A411" s="132"/>
      <c r="B411" s="132"/>
      <c r="C411" s="132"/>
      <c r="D411" s="132"/>
      <c r="E411" s="132"/>
      <c r="F411" s="132"/>
    </row>
    <row r="412" spans="1:6">
      <c r="A412" s="132"/>
      <c r="B412" s="132"/>
      <c r="C412" s="132"/>
      <c r="D412" s="132"/>
      <c r="E412" s="132"/>
      <c r="F412" s="132"/>
    </row>
    <row r="413" spans="1:6">
      <c r="A413" s="132"/>
      <c r="B413" s="132"/>
      <c r="C413" s="132"/>
      <c r="D413" s="132"/>
      <c r="E413" s="132"/>
      <c r="F413" s="132"/>
    </row>
    <row r="414" spans="1:6">
      <c r="A414" s="132"/>
      <c r="B414" s="132"/>
      <c r="C414" s="132"/>
      <c r="D414" s="132"/>
      <c r="E414" s="132"/>
      <c r="F414" s="132"/>
    </row>
    <row r="1047549" spans="6:6">
      <c r="F1047549">
        <f>SUBTOTAL(109,Tabla14[Monto])</f>
        <v>11855000</v>
      </c>
    </row>
  </sheetData>
  <mergeCells count="1">
    <mergeCell ref="A2:E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1"/>
  <sheetViews>
    <sheetView showGridLines="0" workbookViewId="0">
      <selection activeCell="K2" sqref="K2"/>
    </sheetView>
  </sheetViews>
  <sheetFormatPr baseColWidth="10" defaultRowHeight="15"/>
  <cols>
    <col min="1" max="1" width="2.5703125" customWidth="1"/>
    <col min="2" max="2" width="9.7109375" bestFit="1" customWidth="1"/>
    <col min="3" max="3" width="11.5703125" bestFit="1" customWidth="1"/>
    <col min="4" max="4" width="9" bestFit="1" customWidth="1"/>
    <col min="5" max="5" width="8.42578125" bestFit="1" customWidth="1"/>
    <col min="6" max="6" width="9" bestFit="1" customWidth="1"/>
    <col min="7" max="7" width="8.42578125" bestFit="1" customWidth="1"/>
    <col min="10" max="10" width="15.42578125" customWidth="1"/>
  </cols>
  <sheetData>
    <row r="1" spans="2:10" ht="75" customHeight="1"/>
    <row r="2" spans="2:10" ht="22.5" customHeight="1">
      <c r="D2" s="250" t="s">
        <v>69</v>
      </c>
      <c r="E2" s="250"/>
      <c r="F2" s="250"/>
      <c r="G2" s="250"/>
      <c r="H2" s="251"/>
      <c r="I2" s="251"/>
      <c r="J2" s="251"/>
    </row>
    <row r="3" spans="2:10" ht="15.75" thickBot="1"/>
    <row r="4" spans="2:10" ht="15.75" thickBot="1">
      <c r="B4" s="308" t="s">
        <v>69</v>
      </c>
      <c r="C4" s="309"/>
      <c r="D4" s="309"/>
      <c r="E4" s="309"/>
      <c r="F4" s="309"/>
      <c r="G4" s="309"/>
      <c r="H4" s="309"/>
      <c r="I4" s="309"/>
      <c r="J4" s="310"/>
    </row>
    <row r="5" spans="2:10" ht="30" customHeight="1" thickBot="1">
      <c r="B5" s="311" t="s">
        <v>66</v>
      </c>
      <c r="C5" s="313" t="s">
        <v>70</v>
      </c>
      <c r="D5" s="315" t="s">
        <v>71</v>
      </c>
      <c r="E5" s="316"/>
      <c r="F5" s="315" t="s">
        <v>72</v>
      </c>
      <c r="G5" s="317"/>
      <c r="H5" s="318" t="s">
        <v>73</v>
      </c>
      <c r="I5" s="316"/>
      <c r="J5" s="319" t="s">
        <v>74</v>
      </c>
    </row>
    <row r="6" spans="2:10" ht="15.75" thickBot="1">
      <c r="B6" s="312"/>
      <c r="C6" s="314"/>
      <c r="D6" s="90" t="s">
        <v>5</v>
      </c>
      <c r="E6" s="90" t="s">
        <v>6</v>
      </c>
      <c r="F6" s="90" t="s">
        <v>5</v>
      </c>
      <c r="G6" s="90" t="s">
        <v>6</v>
      </c>
      <c r="H6" s="90" t="s">
        <v>5</v>
      </c>
      <c r="I6" s="90" t="s">
        <v>6</v>
      </c>
      <c r="J6" s="320"/>
    </row>
    <row r="7" spans="2:10" ht="15.75" thickBot="1">
      <c r="B7" s="91" t="s">
        <v>108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2">
        <v>0</v>
      </c>
      <c r="I7" s="92">
        <v>0</v>
      </c>
      <c r="J7" s="93">
        <v>0</v>
      </c>
    </row>
    <row r="8" spans="2:10" ht="15.75" thickBot="1">
      <c r="B8" s="91" t="s">
        <v>106</v>
      </c>
      <c r="C8" s="96">
        <v>0</v>
      </c>
      <c r="D8" s="152">
        <v>0</v>
      </c>
      <c r="E8" s="153">
        <v>0</v>
      </c>
      <c r="F8" s="153">
        <v>0</v>
      </c>
      <c r="G8" s="153">
        <v>0</v>
      </c>
      <c r="H8" s="92">
        <v>0</v>
      </c>
      <c r="I8" s="128">
        <v>0</v>
      </c>
      <c r="J8" s="154">
        <v>0</v>
      </c>
    </row>
    <row r="9" spans="2:10" ht="15.75" thickBot="1">
      <c r="B9" s="91" t="s">
        <v>115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2">
        <v>0</v>
      </c>
      <c r="I9" s="128">
        <v>0</v>
      </c>
      <c r="J9" s="127">
        <v>0</v>
      </c>
    </row>
    <row r="10" spans="2:10" ht="15.75" thickBot="1">
      <c r="B10" s="94" t="s">
        <v>75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7">
        <v>0</v>
      </c>
      <c r="I10" s="97">
        <v>0</v>
      </c>
      <c r="J10" s="97">
        <v>0</v>
      </c>
    </row>
    <row r="11" spans="2:10">
      <c r="B11" s="95"/>
    </row>
  </sheetData>
  <mergeCells count="7">
    <mergeCell ref="B4:J4"/>
    <mergeCell ref="B5:B6"/>
    <mergeCell ref="C5:C6"/>
    <mergeCell ref="D5:E5"/>
    <mergeCell ref="F5:G5"/>
    <mergeCell ref="H5:I5"/>
    <mergeCell ref="J5:J6"/>
  </mergeCells>
  <phoneticPr fontId="39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35"/>
  <sheetViews>
    <sheetView showGridLines="0" workbookViewId="0">
      <selection activeCell="L17" sqref="L17"/>
    </sheetView>
  </sheetViews>
  <sheetFormatPr baseColWidth="10" defaultRowHeight="15"/>
  <cols>
    <col min="1" max="1" width="13.85546875" customWidth="1"/>
    <col min="2" max="2" width="10.5703125" customWidth="1"/>
    <col min="3" max="4" width="20" customWidth="1"/>
    <col min="5" max="5" width="20" style="52" customWidth="1"/>
    <col min="6" max="6" width="17" bestFit="1" customWidth="1"/>
    <col min="8" max="8" width="24" customWidth="1"/>
    <col min="9" max="9" width="20.7109375" customWidth="1"/>
    <col min="12" max="12" width="15.28515625" customWidth="1"/>
    <col min="13" max="13" width="17" customWidth="1"/>
    <col min="14" max="14" width="22" customWidth="1"/>
    <col min="17" max="17" width="15.28515625" customWidth="1"/>
    <col min="18" max="18" width="14.140625" customWidth="1"/>
  </cols>
  <sheetData>
    <row r="1" spans="2:10" ht="78.75" customHeight="1" thickBot="1"/>
    <row r="2" spans="2:10" ht="24" customHeight="1" thickBot="1">
      <c r="B2" s="296" t="s">
        <v>67</v>
      </c>
      <c r="C2" s="297"/>
      <c r="D2" s="297"/>
      <c r="E2" s="297"/>
      <c r="F2" s="298"/>
    </row>
    <row r="3" spans="2:10" ht="15.75">
      <c r="C3" s="77"/>
      <c r="D3" s="77"/>
      <c r="E3" s="205"/>
    </row>
    <row r="4" spans="2:10" ht="13.5" customHeight="1">
      <c r="B4" s="78" t="s">
        <v>172</v>
      </c>
      <c r="C4" s="78"/>
      <c r="D4" s="78"/>
      <c r="E4" s="206"/>
    </row>
    <row r="5" spans="2:10" ht="15.75" thickBot="1">
      <c r="C5" s="52"/>
      <c r="D5" s="52"/>
    </row>
    <row r="6" spans="2:10" ht="16.5" thickBot="1">
      <c r="B6" s="218" t="s">
        <v>37</v>
      </c>
      <c r="C6" s="83" t="s">
        <v>91</v>
      </c>
      <c r="D6" s="84" t="s">
        <v>76</v>
      </c>
      <c r="E6" s="84" t="s">
        <v>171</v>
      </c>
      <c r="F6" s="85" t="s">
        <v>13</v>
      </c>
    </row>
    <row r="7" spans="2:10" ht="16.5" thickBot="1">
      <c r="B7" s="231">
        <v>1</v>
      </c>
      <c r="C7" s="192" t="s">
        <v>168</v>
      </c>
      <c r="D7" s="192" t="s">
        <v>169</v>
      </c>
      <c r="E7" s="232" t="s">
        <v>38</v>
      </c>
      <c r="F7" s="230">
        <v>718627.45</v>
      </c>
      <c r="H7" s="84" t="s">
        <v>91</v>
      </c>
      <c r="I7" s="85" t="s">
        <v>13</v>
      </c>
    </row>
    <row r="8" spans="2:10" ht="15.75">
      <c r="B8" s="231">
        <v>2</v>
      </c>
      <c r="C8" s="192" t="s">
        <v>168</v>
      </c>
      <c r="D8" s="192" t="s">
        <v>169</v>
      </c>
      <c r="E8" s="232" t="s">
        <v>92</v>
      </c>
      <c r="F8" s="230">
        <v>666354.56999999995</v>
      </c>
      <c r="H8" s="192" t="s">
        <v>168</v>
      </c>
      <c r="I8" s="198">
        <f>+F35</f>
        <v>15943260.470000001</v>
      </c>
    </row>
    <row r="9" spans="2:10" ht="15.75">
      <c r="B9" s="231">
        <v>3</v>
      </c>
      <c r="C9" s="192" t="s">
        <v>168</v>
      </c>
      <c r="D9" s="192" t="s">
        <v>169</v>
      </c>
      <c r="E9" s="232" t="s">
        <v>92</v>
      </c>
      <c r="F9" s="230">
        <v>619101.51</v>
      </c>
      <c r="H9" s="199"/>
      <c r="I9" s="198">
        <v>0</v>
      </c>
      <c r="J9" s="14"/>
    </row>
    <row r="10" spans="2:10" ht="15" customHeight="1">
      <c r="B10" s="231">
        <v>4</v>
      </c>
      <c r="C10" s="192" t="s">
        <v>168</v>
      </c>
      <c r="D10" s="192" t="s">
        <v>169</v>
      </c>
      <c r="E10" s="232" t="s">
        <v>38</v>
      </c>
      <c r="F10" s="230">
        <v>734348.34</v>
      </c>
      <c r="H10" s="199"/>
      <c r="I10" s="198">
        <v>0</v>
      </c>
    </row>
    <row r="11" spans="2:10" ht="15" customHeight="1">
      <c r="B11" s="231">
        <v>5</v>
      </c>
      <c r="C11" s="192" t="s">
        <v>168</v>
      </c>
      <c r="D11" s="192" t="s">
        <v>169</v>
      </c>
      <c r="E11" s="232" t="s">
        <v>38</v>
      </c>
      <c r="F11" s="230">
        <v>161710.82</v>
      </c>
      <c r="H11" t="s">
        <v>85</v>
      </c>
    </row>
    <row r="12" spans="2:10" ht="15.75">
      <c r="B12" s="231">
        <v>6</v>
      </c>
      <c r="C12" s="192" t="s">
        <v>168</v>
      </c>
      <c r="D12" s="192" t="s">
        <v>169</v>
      </c>
      <c r="E12" s="232" t="s">
        <v>92</v>
      </c>
      <c r="F12" s="230">
        <v>737897.29</v>
      </c>
    </row>
    <row r="13" spans="2:10" ht="15" customHeight="1">
      <c r="B13" s="231">
        <v>7</v>
      </c>
      <c r="C13" s="192" t="s">
        <v>168</v>
      </c>
      <c r="D13" s="192" t="s">
        <v>196</v>
      </c>
      <c r="E13" s="232" t="s">
        <v>38</v>
      </c>
      <c r="F13" s="230">
        <v>697804.87</v>
      </c>
    </row>
    <row r="14" spans="2:10" ht="15.75">
      <c r="B14" s="231">
        <v>8</v>
      </c>
      <c r="C14" s="192" t="s">
        <v>168</v>
      </c>
      <c r="D14" s="192" t="s">
        <v>196</v>
      </c>
      <c r="E14" s="232" t="s">
        <v>38</v>
      </c>
      <c r="F14" s="230">
        <v>684638</v>
      </c>
    </row>
    <row r="15" spans="2:10" ht="15" customHeight="1">
      <c r="B15" s="231">
        <v>9</v>
      </c>
      <c r="C15" s="192" t="s">
        <v>168</v>
      </c>
      <c r="D15" s="192" t="s">
        <v>196</v>
      </c>
      <c r="E15" s="232" t="s">
        <v>38</v>
      </c>
      <c r="F15" s="230">
        <v>703398.75</v>
      </c>
    </row>
    <row r="16" spans="2:10" ht="15" customHeight="1">
      <c r="B16" s="231">
        <v>10</v>
      </c>
      <c r="C16" s="192" t="s">
        <v>168</v>
      </c>
      <c r="D16" s="192" t="s">
        <v>196</v>
      </c>
      <c r="E16" s="232" t="s">
        <v>92</v>
      </c>
      <c r="F16" s="230">
        <v>610318.11</v>
      </c>
    </row>
    <row r="17" spans="2:8" ht="15" customHeight="1">
      <c r="B17" s="231">
        <v>11</v>
      </c>
      <c r="C17" s="192" t="s">
        <v>168</v>
      </c>
      <c r="D17" s="192" t="s">
        <v>196</v>
      </c>
      <c r="E17" s="232" t="s">
        <v>92</v>
      </c>
      <c r="F17" s="230">
        <v>735887.96</v>
      </c>
    </row>
    <row r="18" spans="2:8" ht="15.75">
      <c r="B18" s="231">
        <v>12</v>
      </c>
      <c r="C18" s="192" t="s">
        <v>168</v>
      </c>
      <c r="D18" s="192" t="s">
        <v>196</v>
      </c>
      <c r="E18" s="232" t="s">
        <v>92</v>
      </c>
      <c r="F18" s="230">
        <v>747128.59</v>
      </c>
    </row>
    <row r="19" spans="2:8" ht="15" customHeight="1">
      <c r="B19" s="231">
        <v>13</v>
      </c>
      <c r="C19" s="192" t="s">
        <v>168</v>
      </c>
      <c r="D19" s="192" t="s">
        <v>196</v>
      </c>
      <c r="E19" s="232" t="s">
        <v>38</v>
      </c>
      <c r="F19" s="230">
        <v>743158.39</v>
      </c>
    </row>
    <row r="20" spans="2:8" ht="15" customHeight="1">
      <c r="B20" s="231">
        <v>14</v>
      </c>
      <c r="C20" s="192" t="s">
        <v>168</v>
      </c>
      <c r="D20" s="192" t="s">
        <v>196</v>
      </c>
      <c r="E20" s="232" t="s">
        <v>38</v>
      </c>
      <c r="F20" s="230">
        <v>738815.01</v>
      </c>
    </row>
    <row r="21" spans="2:8" ht="15.75">
      <c r="B21" s="231">
        <v>15</v>
      </c>
      <c r="C21" s="192" t="s">
        <v>168</v>
      </c>
      <c r="D21" s="192" t="s">
        <v>196</v>
      </c>
      <c r="E21" s="232" t="s">
        <v>38</v>
      </c>
      <c r="F21" s="230">
        <v>563077.98</v>
      </c>
    </row>
    <row r="22" spans="2:8" ht="15.75">
      <c r="B22" s="231">
        <v>16</v>
      </c>
      <c r="C22" s="192" t="s">
        <v>168</v>
      </c>
      <c r="D22" s="192" t="s">
        <v>196</v>
      </c>
      <c r="E22" s="232" t="s">
        <v>38</v>
      </c>
      <c r="F22" s="230">
        <v>388862.06</v>
      </c>
    </row>
    <row r="23" spans="2:8" ht="15.75">
      <c r="B23" s="231">
        <v>17</v>
      </c>
      <c r="C23" s="192" t="s">
        <v>168</v>
      </c>
      <c r="D23" s="192" t="s">
        <v>196</v>
      </c>
      <c r="E23" s="232" t="s">
        <v>92</v>
      </c>
      <c r="F23" s="230">
        <v>457551.38</v>
      </c>
    </row>
    <row r="24" spans="2:8" ht="15.75">
      <c r="B24" s="231">
        <v>18</v>
      </c>
      <c r="C24" s="192" t="s">
        <v>168</v>
      </c>
      <c r="D24" s="192" t="s">
        <v>196</v>
      </c>
      <c r="E24" s="232" t="s">
        <v>92</v>
      </c>
      <c r="F24" s="230">
        <v>411455.99</v>
      </c>
    </row>
    <row r="25" spans="2:8" ht="15.75">
      <c r="B25" s="231">
        <v>19</v>
      </c>
      <c r="C25" s="192" t="s">
        <v>168</v>
      </c>
      <c r="D25" s="192" t="s">
        <v>221</v>
      </c>
      <c r="E25" s="232" t="s">
        <v>38</v>
      </c>
      <c r="F25" s="230">
        <v>327215.65999999997</v>
      </c>
    </row>
    <row r="26" spans="2:8" ht="15.75">
      <c r="B26" s="233">
        <v>20</v>
      </c>
      <c r="C26" s="192" t="s">
        <v>168</v>
      </c>
      <c r="D26" s="192" t="s">
        <v>221</v>
      </c>
      <c r="E26" s="192" t="s">
        <v>92</v>
      </c>
      <c r="F26" s="230">
        <v>421545.95</v>
      </c>
    </row>
    <row r="27" spans="2:8" ht="15.75">
      <c r="B27" s="234">
        <v>21</v>
      </c>
      <c r="C27" s="192" t="s">
        <v>168</v>
      </c>
      <c r="D27" s="192" t="s">
        <v>221</v>
      </c>
      <c r="E27" s="192" t="s">
        <v>92</v>
      </c>
      <c r="F27" s="230">
        <v>602915.05000000005</v>
      </c>
    </row>
    <row r="28" spans="2:8" ht="15.75">
      <c r="B28" s="233">
        <v>22</v>
      </c>
      <c r="C28" s="192" t="s">
        <v>168</v>
      </c>
      <c r="D28" s="192" t="s">
        <v>221</v>
      </c>
      <c r="E28" s="192" t="s">
        <v>38</v>
      </c>
      <c r="F28" s="230">
        <v>701889.09</v>
      </c>
    </row>
    <row r="29" spans="2:8" ht="15.75">
      <c r="B29" s="234">
        <v>23</v>
      </c>
      <c r="C29" s="192" t="s">
        <v>168</v>
      </c>
      <c r="D29" s="192" t="s">
        <v>221</v>
      </c>
      <c r="E29" s="192" t="s">
        <v>38</v>
      </c>
      <c r="F29" s="230">
        <v>421776.27</v>
      </c>
    </row>
    <row r="30" spans="2:8" ht="15.75">
      <c r="B30" s="233">
        <v>24</v>
      </c>
      <c r="C30" s="192" t="s">
        <v>168</v>
      </c>
      <c r="D30" s="192" t="s">
        <v>221</v>
      </c>
      <c r="E30" s="192" t="s">
        <v>92</v>
      </c>
      <c r="F30" s="230">
        <v>191582.25</v>
      </c>
    </row>
    <row r="31" spans="2:8" ht="15.75">
      <c r="B31" s="234">
        <v>25</v>
      </c>
      <c r="C31" s="192" t="s">
        <v>168</v>
      </c>
      <c r="D31" s="192" t="s">
        <v>221</v>
      </c>
      <c r="E31" s="192" t="s">
        <v>92</v>
      </c>
      <c r="F31" s="230">
        <v>749126.91</v>
      </c>
    </row>
    <row r="32" spans="2:8" ht="15.75">
      <c r="B32" s="233">
        <v>26</v>
      </c>
      <c r="C32" s="192" t="s">
        <v>168</v>
      </c>
      <c r="D32" s="192" t="s">
        <v>221</v>
      </c>
      <c r="E32" s="192" t="s">
        <v>38</v>
      </c>
      <c r="F32" s="230">
        <v>630918.51</v>
      </c>
      <c r="H32" s="158"/>
    </row>
    <row r="33" spans="2:8" ht="15.75">
      <c r="B33" s="233">
        <v>27</v>
      </c>
      <c r="C33" s="192" t="s">
        <v>168</v>
      </c>
      <c r="D33" s="192" t="s">
        <v>221</v>
      </c>
      <c r="E33" s="192" t="s">
        <v>38</v>
      </c>
      <c r="F33" s="230">
        <v>552979.61</v>
      </c>
      <c r="H33" s="158"/>
    </row>
    <row r="34" spans="2:8" ht="15.75">
      <c r="B34" s="234">
        <v>28</v>
      </c>
      <c r="C34" s="192" t="s">
        <v>168</v>
      </c>
      <c r="D34" s="192" t="s">
        <v>221</v>
      </c>
      <c r="E34" s="192" t="s">
        <v>92</v>
      </c>
      <c r="F34" s="230">
        <v>223174.1</v>
      </c>
      <c r="H34" s="158"/>
    </row>
    <row r="35" spans="2:8" ht="15.75">
      <c r="F35" s="200">
        <f>SUM(F7:F34)</f>
        <v>15943260.470000001</v>
      </c>
      <c r="H35" s="159"/>
    </row>
  </sheetData>
  <autoFilter ref="B6:F35" xr:uid="{00000000-0009-0000-0000-000005000000}"/>
  <mergeCells count="1">
    <mergeCell ref="B2:F2"/>
  </mergeCells>
  <phoneticPr fontId="39" type="noConversion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32"/>
  <sheetViews>
    <sheetView showGridLines="0" topLeftCell="A10" workbookViewId="0">
      <selection activeCell="B17" sqref="B17"/>
    </sheetView>
  </sheetViews>
  <sheetFormatPr baseColWidth="10" defaultRowHeight="15"/>
  <cols>
    <col min="2" max="2" width="27.140625" customWidth="1"/>
    <col min="3" max="3" width="8.85546875" bestFit="1" customWidth="1"/>
    <col min="4" max="4" width="8.42578125" bestFit="1" customWidth="1"/>
    <col min="5" max="5" width="12.5703125" bestFit="1" customWidth="1"/>
    <col min="6" max="6" width="15.140625" bestFit="1" customWidth="1"/>
  </cols>
  <sheetData>
    <row r="1" spans="2:6" ht="50.25" customHeight="1"/>
    <row r="2" spans="2:6" ht="15.75" thickBot="1"/>
    <row r="3" spans="2:6" ht="24" thickBot="1">
      <c r="B3" s="296" t="s">
        <v>84</v>
      </c>
      <c r="C3" s="297"/>
      <c r="D3" s="298"/>
      <c r="E3" s="107"/>
    </row>
    <row r="4" spans="2:6" ht="23.25">
      <c r="B4" s="107"/>
      <c r="C4" s="107"/>
      <c r="D4" s="107"/>
      <c r="E4" s="107"/>
    </row>
    <row r="5" spans="2:6">
      <c r="B5" s="103" t="s">
        <v>105</v>
      </c>
    </row>
    <row r="6" spans="2:6" ht="6.75" customHeight="1"/>
    <row r="7" spans="2:6" ht="14.25" customHeight="1">
      <c r="B7" s="103" t="s">
        <v>88</v>
      </c>
      <c r="C7" s="103" t="s">
        <v>83</v>
      </c>
      <c r="D7" s="103" t="s">
        <v>6</v>
      </c>
      <c r="E7" s="103" t="s">
        <v>89</v>
      </c>
      <c r="F7" s="172" t="s">
        <v>93</v>
      </c>
    </row>
    <row r="8" spans="2:6" ht="30">
      <c r="B8" s="102" t="s">
        <v>100</v>
      </c>
      <c r="C8" s="117"/>
      <c r="D8" s="117">
        <v>40</v>
      </c>
      <c r="E8" s="117">
        <v>40</v>
      </c>
      <c r="F8" s="174">
        <v>65865</v>
      </c>
    </row>
    <row r="9" spans="2:6" ht="30">
      <c r="B9" s="102" t="s">
        <v>95</v>
      </c>
      <c r="C9" s="117"/>
      <c r="D9" s="117"/>
      <c r="E9" s="117"/>
      <c r="F9" s="173"/>
    </row>
    <row r="10" spans="2:6" ht="30">
      <c r="B10" s="102" t="s">
        <v>95</v>
      </c>
      <c r="C10" s="117"/>
      <c r="D10" s="117"/>
      <c r="E10" s="117"/>
      <c r="F10" s="173"/>
    </row>
    <row r="11" spans="2:6">
      <c r="B11" s="102" t="s">
        <v>75</v>
      </c>
      <c r="C11" s="102">
        <f t="shared" ref="C11:F11" si="0">SUM(C8:C10)</f>
        <v>0</v>
      </c>
      <c r="D11" s="102">
        <f t="shared" si="0"/>
        <v>40</v>
      </c>
      <c r="E11" s="117">
        <f>SUM(C11:D11)</f>
        <v>40</v>
      </c>
      <c r="F11" s="174">
        <f t="shared" si="0"/>
        <v>65865</v>
      </c>
    </row>
    <row r="12" spans="2:6">
      <c r="B12" s="108"/>
      <c r="C12" s="108"/>
      <c r="D12" s="108"/>
      <c r="E12" s="108"/>
    </row>
    <row r="13" spans="2:6">
      <c r="B13" s="103" t="s">
        <v>106</v>
      </c>
    </row>
    <row r="15" spans="2:6">
      <c r="B15" s="103" t="s">
        <v>88</v>
      </c>
      <c r="C15" s="103" t="s">
        <v>83</v>
      </c>
      <c r="D15" s="103" t="s">
        <v>6</v>
      </c>
      <c r="E15" s="103" t="s">
        <v>89</v>
      </c>
      <c r="F15" s="172" t="s">
        <v>93</v>
      </c>
    </row>
    <row r="16" spans="2:6" ht="30">
      <c r="B16" s="102" t="s">
        <v>95</v>
      </c>
      <c r="C16" s="117">
        <v>2</v>
      </c>
      <c r="D16" s="117">
        <v>40</v>
      </c>
      <c r="E16" s="117">
        <f>C16+D16</f>
        <v>42</v>
      </c>
      <c r="F16" s="174">
        <v>65865</v>
      </c>
    </row>
    <row r="17" spans="2:8" ht="30">
      <c r="B17" s="102" t="s">
        <v>210</v>
      </c>
      <c r="C17" s="117">
        <v>3</v>
      </c>
      <c r="D17" s="117">
        <v>35</v>
      </c>
      <c r="E17" s="117">
        <f t="shared" ref="E17:E18" si="1">C17+D17</f>
        <v>38</v>
      </c>
      <c r="F17" s="174">
        <v>12950</v>
      </c>
    </row>
    <row r="18" spans="2:8" ht="30">
      <c r="B18" s="117" t="s">
        <v>102</v>
      </c>
      <c r="C18" s="117">
        <v>7</v>
      </c>
      <c r="D18" s="117">
        <v>38</v>
      </c>
      <c r="E18" s="117">
        <f t="shared" si="1"/>
        <v>45</v>
      </c>
      <c r="F18" s="174">
        <v>95580</v>
      </c>
    </row>
    <row r="19" spans="2:8">
      <c r="B19" s="102" t="s">
        <v>75</v>
      </c>
      <c r="C19" s="102">
        <f t="shared" ref="C19:F19" si="2">SUM(C16:C18)</f>
        <v>12</v>
      </c>
      <c r="D19" s="102">
        <f t="shared" si="2"/>
        <v>113</v>
      </c>
      <c r="E19" s="117">
        <f t="shared" ref="E19" si="3">SUM(C19:D19)</f>
        <v>125</v>
      </c>
      <c r="F19" s="174">
        <f t="shared" si="2"/>
        <v>174395</v>
      </c>
    </row>
    <row r="20" spans="2:8">
      <c r="B20" s="108"/>
      <c r="C20" s="108"/>
      <c r="D20" s="108"/>
      <c r="E20" s="108"/>
      <c r="F20" s="118"/>
    </row>
    <row r="21" spans="2:8">
      <c r="B21" s="108"/>
      <c r="C21" s="108"/>
      <c r="D21" s="108"/>
      <c r="E21" s="108"/>
    </row>
    <row r="22" spans="2:8">
      <c r="B22" s="103" t="s">
        <v>115</v>
      </c>
    </row>
    <row r="24" spans="2:8">
      <c r="B24" s="103" t="s">
        <v>88</v>
      </c>
      <c r="C24" s="103" t="s">
        <v>83</v>
      </c>
      <c r="D24" s="103" t="s">
        <v>6</v>
      </c>
      <c r="E24" s="172"/>
      <c r="F24" s="172" t="s">
        <v>93</v>
      </c>
    </row>
    <row r="25" spans="2:8" ht="30">
      <c r="B25" s="117" t="s">
        <v>95</v>
      </c>
      <c r="C25" s="117"/>
      <c r="D25" s="117">
        <v>40</v>
      </c>
      <c r="E25" s="117"/>
      <c r="F25" s="227">
        <v>65865</v>
      </c>
    </row>
    <row r="26" spans="2:8" ht="30">
      <c r="B26" s="117" t="s">
        <v>95</v>
      </c>
      <c r="C26" s="117">
        <v>13</v>
      </c>
      <c r="D26" s="117">
        <v>33</v>
      </c>
      <c r="E26" s="117"/>
      <c r="F26" s="228">
        <v>96900</v>
      </c>
      <c r="H26" s="157"/>
    </row>
    <row r="27" spans="2:8" ht="44.25" customHeight="1">
      <c r="B27" s="117" t="s">
        <v>220</v>
      </c>
      <c r="C27" s="117">
        <v>13</v>
      </c>
      <c r="D27" s="117">
        <v>33</v>
      </c>
      <c r="E27" s="117"/>
      <c r="F27" s="229">
        <v>95580</v>
      </c>
      <c r="H27" s="157"/>
    </row>
    <row r="28" spans="2:8">
      <c r="B28" s="102" t="s">
        <v>75</v>
      </c>
      <c r="C28" s="102">
        <f t="shared" ref="C28:D28" si="4">SUM(C25:C26)</f>
        <v>13</v>
      </c>
      <c r="D28" s="102">
        <f t="shared" si="4"/>
        <v>73</v>
      </c>
      <c r="E28" s="117">
        <f t="shared" ref="E28" si="5">SUM(C28:D28)</f>
        <v>86</v>
      </c>
      <c r="F28" s="227">
        <f>SUM(F25:F27)</f>
        <v>258345</v>
      </c>
      <c r="H28" s="108"/>
    </row>
    <row r="31" spans="2:8">
      <c r="B31" s="138" t="s">
        <v>104</v>
      </c>
      <c r="C31" s="103" t="s">
        <v>83</v>
      </c>
      <c r="D31" s="103" t="s">
        <v>6</v>
      </c>
      <c r="E31" s="172"/>
      <c r="F31" s="172" t="s">
        <v>93</v>
      </c>
    </row>
    <row r="32" spans="2:8">
      <c r="B32" s="102"/>
      <c r="C32" s="102">
        <f>+C28+C19+C11</f>
        <v>25</v>
      </c>
      <c r="D32" s="102">
        <f>+D28+D19+D11</f>
        <v>226</v>
      </c>
      <c r="E32" s="102">
        <f>+E28+E19+E11</f>
        <v>251</v>
      </c>
      <c r="F32" s="174">
        <f>+F28+F19+F11</f>
        <v>498605</v>
      </c>
    </row>
  </sheetData>
  <mergeCells count="1">
    <mergeCell ref="B3:D3"/>
  </mergeCells>
  <pageMargins left="0.7" right="0.7" top="0.75" bottom="0.75" header="0.3" footer="0.3"/>
  <drawing r:id="rId1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F412-5AE5-417B-A510-B85090C49066}">
  <dimension ref="A1:L23"/>
  <sheetViews>
    <sheetView showGridLines="0" workbookViewId="0">
      <selection activeCell="P5" sqref="P5"/>
    </sheetView>
  </sheetViews>
  <sheetFormatPr baseColWidth="10" defaultRowHeight="15"/>
  <cols>
    <col min="1" max="1" width="24.7109375" customWidth="1"/>
    <col min="2" max="2" width="8.5703125" bestFit="1" customWidth="1"/>
    <col min="3" max="3" width="3.5703125" bestFit="1" customWidth="1"/>
    <col min="4" max="4" width="7.140625" customWidth="1"/>
    <col min="5" max="5" width="8.5703125" bestFit="1" customWidth="1"/>
    <col min="6" max="6" width="3.5703125" bestFit="1" customWidth="1"/>
    <col min="7" max="7" width="6" customWidth="1"/>
    <col min="8" max="8" width="8.5703125" bestFit="1" customWidth="1"/>
    <col min="9" max="9" width="3.5703125" bestFit="1" customWidth="1"/>
    <col min="10" max="10" width="4.5703125" customWidth="1"/>
    <col min="11" max="11" width="8.5703125" bestFit="1" customWidth="1"/>
    <col min="12" max="12" width="5.5703125" bestFit="1" customWidth="1"/>
  </cols>
  <sheetData>
    <row r="1" spans="1:12" ht="90" customHeight="1" thickBot="1"/>
    <row r="2" spans="1:12" ht="29.25" customHeight="1" thickBot="1">
      <c r="A2" s="322" t="s">
        <v>164</v>
      </c>
      <c r="B2" s="323"/>
      <c r="C2" s="323"/>
      <c r="D2" s="323"/>
      <c r="E2" s="323"/>
      <c r="F2" s="323"/>
      <c r="G2" s="323"/>
      <c r="H2" s="323"/>
      <c r="I2" s="324"/>
    </row>
    <row r="3" spans="1:12">
      <c r="B3" s="321" t="s">
        <v>108</v>
      </c>
      <c r="C3" s="321"/>
      <c r="D3" s="23"/>
      <c r="E3" s="321" t="s">
        <v>106</v>
      </c>
      <c r="F3" s="321"/>
      <c r="G3" s="23"/>
      <c r="H3" s="321" t="s">
        <v>115</v>
      </c>
      <c r="I3" s="321"/>
      <c r="J3" s="23"/>
      <c r="K3" s="321" t="s">
        <v>13</v>
      </c>
      <c r="L3" s="321"/>
    </row>
    <row r="4" spans="1:12">
      <c r="A4" s="103" t="s">
        <v>116</v>
      </c>
      <c r="B4" s="103" t="s">
        <v>117</v>
      </c>
      <c r="C4" s="103" t="s">
        <v>132</v>
      </c>
      <c r="E4" s="103" t="s">
        <v>117</v>
      </c>
      <c r="F4" s="103" t="s">
        <v>132</v>
      </c>
      <c r="H4" s="103" t="s">
        <v>117</v>
      </c>
      <c r="I4" s="103" t="s">
        <v>132</v>
      </c>
      <c r="K4" s="103" t="s">
        <v>117</v>
      </c>
      <c r="L4" s="103" t="s">
        <v>132</v>
      </c>
    </row>
    <row r="5" spans="1:12">
      <c r="A5" s="175" t="s">
        <v>118</v>
      </c>
      <c r="B5" s="132"/>
      <c r="C5" s="176"/>
      <c r="E5" s="132"/>
      <c r="F5" s="176"/>
      <c r="H5" s="132"/>
      <c r="I5" s="176"/>
      <c r="K5" s="54">
        <f>+H5+E5+B5</f>
        <v>0</v>
      </c>
      <c r="L5" s="176">
        <f>+K5/K23</f>
        <v>0</v>
      </c>
    </row>
    <row r="6" spans="1:12">
      <c r="A6" s="175" t="s">
        <v>119</v>
      </c>
      <c r="B6" s="132">
        <v>2</v>
      </c>
      <c r="C6" s="176"/>
      <c r="E6" s="132">
        <v>12</v>
      </c>
      <c r="F6" s="176"/>
      <c r="H6" s="132">
        <v>4</v>
      </c>
      <c r="I6" s="176"/>
      <c r="K6" s="54">
        <f t="shared" ref="K6:K22" si="0">+H6+E6+B6</f>
        <v>18</v>
      </c>
      <c r="L6" s="176">
        <f>+K6/K23</f>
        <v>0.15</v>
      </c>
    </row>
    <row r="7" spans="1:12">
      <c r="A7" s="175" t="s">
        <v>120</v>
      </c>
      <c r="B7" s="132"/>
      <c r="C7" s="176"/>
      <c r="E7" s="132"/>
      <c r="F7" s="176"/>
      <c r="H7" s="132"/>
      <c r="I7" s="176"/>
      <c r="K7" s="54">
        <f t="shared" si="0"/>
        <v>0</v>
      </c>
      <c r="L7" s="176">
        <f>+K7/K23</f>
        <v>0</v>
      </c>
    </row>
    <row r="8" spans="1:12">
      <c r="A8" s="175" t="s">
        <v>121</v>
      </c>
      <c r="B8" s="132"/>
      <c r="C8" s="176"/>
      <c r="E8" s="132">
        <v>4</v>
      </c>
      <c r="F8" s="176"/>
      <c r="H8" s="132">
        <v>3</v>
      </c>
      <c r="I8" s="176"/>
      <c r="K8" s="54">
        <f t="shared" si="0"/>
        <v>7</v>
      </c>
      <c r="L8" s="176">
        <f>+K8/K23</f>
        <v>5.8333333333333334E-2</v>
      </c>
    </row>
    <row r="9" spans="1:12">
      <c r="A9" s="175" t="s">
        <v>133</v>
      </c>
      <c r="B9" s="132"/>
      <c r="C9" s="176"/>
      <c r="E9" s="132">
        <v>1</v>
      </c>
      <c r="F9" s="176"/>
      <c r="H9" s="132">
        <v>1</v>
      </c>
      <c r="I9" s="176"/>
      <c r="K9" s="54">
        <f t="shared" si="0"/>
        <v>2</v>
      </c>
      <c r="L9" s="176">
        <f>+K9/K23</f>
        <v>1.6666666666666666E-2</v>
      </c>
    </row>
    <row r="10" spans="1:12">
      <c r="A10" s="175" t="s">
        <v>122</v>
      </c>
      <c r="B10" s="132"/>
      <c r="C10" s="176"/>
      <c r="E10" s="132">
        <v>2</v>
      </c>
      <c r="F10" s="176"/>
      <c r="H10" s="132">
        <v>7</v>
      </c>
      <c r="I10" s="176"/>
      <c r="K10" s="54">
        <f t="shared" si="0"/>
        <v>9</v>
      </c>
      <c r="L10" s="176">
        <f>+K10/K23</f>
        <v>7.4999999999999997E-2</v>
      </c>
    </row>
    <row r="11" spans="1:12">
      <c r="A11" s="175" t="s">
        <v>123</v>
      </c>
      <c r="B11" s="132"/>
      <c r="C11" s="176"/>
      <c r="E11" s="132"/>
      <c r="F11" s="176"/>
      <c r="H11" s="132"/>
      <c r="I11" s="176"/>
      <c r="K11" s="54">
        <f t="shared" si="0"/>
        <v>0</v>
      </c>
      <c r="L11" s="176">
        <f>+K11/K23</f>
        <v>0</v>
      </c>
    </row>
    <row r="12" spans="1:12">
      <c r="A12" s="175" t="s">
        <v>124</v>
      </c>
      <c r="B12" s="132">
        <v>1</v>
      </c>
      <c r="C12" s="176"/>
      <c r="E12" s="132">
        <v>1</v>
      </c>
      <c r="F12" s="176"/>
      <c r="H12" s="132"/>
      <c r="I12" s="176"/>
      <c r="K12" s="54">
        <f t="shared" si="0"/>
        <v>2</v>
      </c>
      <c r="L12" s="176">
        <f>+K12/K23</f>
        <v>1.6666666666666666E-2</v>
      </c>
    </row>
    <row r="13" spans="1:12">
      <c r="A13" s="175" t="s">
        <v>125</v>
      </c>
      <c r="B13" s="132"/>
      <c r="C13" s="176"/>
      <c r="E13" s="132">
        <v>3</v>
      </c>
      <c r="F13" s="176"/>
      <c r="H13" s="132">
        <v>3</v>
      </c>
      <c r="I13" s="176"/>
      <c r="K13" s="54">
        <f t="shared" si="0"/>
        <v>6</v>
      </c>
      <c r="L13" s="176">
        <f>+K13/K23</f>
        <v>0.05</v>
      </c>
    </row>
    <row r="14" spans="1:12">
      <c r="A14" s="175" t="s">
        <v>126</v>
      </c>
      <c r="B14" s="132"/>
      <c r="C14" s="176"/>
      <c r="E14" s="132"/>
      <c r="F14" s="176"/>
      <c r="H14" s="132"/>
      <c r="I14" s="176"/>
      <c r="K14" s="54">
        <f t="shared" si="0"/>
        <v>0</v>
      </c>
      <c r="L14" s="176">
        <f>+K14/K23</f>
        <v>0</v>
      </c>
    </row>
    <row r="15" spans="1:12">
      <c r="A15" s="175" t="s">
        <v>127</v>
      </c>
      <c r="B15" s="132">
        <v>1</v>
      </c>
      <c r="C15" s="176"/>
      <c r="E15" s="132">
        <v>5</v>
      </c>
      <c r="F15" s="176"/>
      <c r="H15" s="132"/>
      <c r="I15" s="176"/>
      <c r="K15" s="54">
        <f t="shared" si="0"/>
        <v>6</v>
      </c>
      <c r="L15" s="176">
        <f>+K15/K23</f>
        <v>0.05</v>
      </c>
    </row>
    <row r="16" spans="1:12">
      <c r="A16" s="175" t="s">
        <v>128</v>
      </c>
      <c r="B16" s="132"/>
      <c r="C16" s="176"/>
      <c r="E16" s="132"/>
      <c r="F16" s="176"/>
      <c r="H16" s="132"/>
      <c r="I16" s="176"/>
      <c r="K16" s="54">
        <f t="shared" si="0"/>
        <v>0</v>
      </c>
      <c r="L16" s="176">
        <f>+K16/K23</f>
        <v>0</v>
      </c>
    </row>
    <row r="17" spans="1:12">
      <c r="A17" s="175" t="s">
        <v>129</v>
      </c>
      <c r="B17" s="132">
        <v>30</v>
      </c>
      <c r="C17" s="176"/>
      <c r="E17" s="132">
        <v>6</v>
      </c>
      <c r="F17" s="176"/>
      <c r="H17" s="132">
        <v>3</v>
      </c>
      <c r="I17" s="176"/>
      <c r="K17" s="54">
        <f t="shared" si="0"/>
        <v>39</v>
      </c>
      <c r="L17" s="176">
        <f>+K17/K23</f>
        <v>0.32500000000000001</v>
      </c>
    </row>
    <row r="18" spans="1:12">
      <c r="A18" s="175" t="s">
        <v>130</v>
      </c>
      <c r="B18" s="132"/>
      <c r="C18" s="176"/>
      <c r="E18" s="132">
        <v>4</v>
      </c>
      <c r="F18" s="176"/>
      <c r="H18" s="132">
        <v>6</v>
      </c>
      <c r="I18" s="176"/>
      <c r="K18" s="54">
        <f t="shared" si="0"/>
        <v>10</v>
      </c>
      <c r="L18" s="176">
        <f>+K18/K23</f>
        <v>8.3333333333333329E-2</v>
      </c>
    </row>
    <row r="19" spans="1:12">
      <c r="A19" s="175" t="s">
        <v>131</v>
      </c>
      <c r="B19" s="132">
        <v>1</v>
      </c>
      <c r="C19" s="176"/>
      <c r="E19" s="132"/>
      <c r="F19" s="176"/>
      <c r="H19" s="132"/>
      <c r="I19" s="176"/>
      <c r="K19" s="54">
        <f t="shared" si="0"/>
        <v>1</v>
      </c>
      <c r="L19" s="176">
        <f>+K19/K23</f>
        <v>8.3333333333333332E-3</v>
      </c>
    </row>
    <row r="20" spans="1:12">
      <c r="A20" s="175" t="s">
        <v>229</v>
      </c>
      <c r="B20" s="132"/>
      <c r="C20" s="176"/>
      <c r="E20" s="132">
        <v>11</v>
      </c>
      <c r="F20" s="176"/>
      <c r="H20" s="132">
        <v>6</v>
      </c>
      <c r="I20" s="176"/>
      <c r="K20" s="54">
        <f t="shared" si="0"/>
        <v>17</v>
      </c>
      <c r="L20" s="176">
        <f>+K20/K23</f>
        <v>0.14166666666666666</v>
      </c>
    </row>
    <row r="21" spans="1:12">
      <c r="A21" s="175" t="s">
        <v>228</v>
      </c>
      <c r="B21" s="132"/>
      <c r="C21" s="176"/>
      <c r="E21" s="132">
        <v>1</v>
      </c>
      <c r="F21" s="176"/>
      <c r="H21" s="132">
        <v>1</v>
      </c>
      <c r="I21" s="176"/>
      <c r="K21" s="54">
        <f t="shared" si="0"/>
        <v>2</v>
      </c>
      <c r="L21" s="176">
        <f>+K21/K23</f>
        <v>1.6666666666666666E-2</v>
      </c>
    </row>
    <row r="22" spans="1:12">
      <c r="A22" s="175" t="s">
        <v>230</v>
      </c>
      <c r="B22" s="132"/>
      <c r="C22" s="176"/>
      <c r="E22" s="132"/>
      <c r="F22" s="176"/>
      <c r="H22" s="132">
        <v>1</v>
      </c>
      <c r="I22" s="176"/>
      <c r="K22" s="54">
        <f t="shared" si="0"/>
        <v>1</v>
      </c>
      <c r="L22" s="176">
        <f>+K22/K23</f>
        <v>8.3333333333333332E-3</v>
      </c>
    </row>
    <row r="23" spans="1:12">
      <c r="A23" s="103" t="s">
        <v>75</v>
      </c>
      <c r="B23" s="103">
        <f>SUM(B5:B22)</f>
        <v>35</v>
      </c>
      <c r="C23" s="182">
        <f>SUM(C5:C22)</f>
        <v>0</v>
      </c>
      <c r="E23" s="103">
        <f>SUM(E5:E22)</f>
        <v>50</v>
      </c>
      <c r="F23" s="182">
        <f>SUM(F5:F22)</f>
        <v>0</v>
      </c>
      <c r="H23" s="103">
        <f>SUM(H5:H22)</f>
        <v>35</v>
      </c>
      <c r="I23" s="182">
        <f>SUM(I5:I22)</f>
        <v>0</v>
      </c>
      <c r="K23" s="103">
        <f>SUM(K5:K22)</f>
        <v>120</v>
      </c>
      <c r="L23" s="182">
        <f>SUM(L5:L22)</f>
        <v>1.0000000000000002</v>
      </c>
    </row>
  </sheetData>
  <mergeCells count="5">
    <mergeCell ref="K3:L3"/>
    <mergeCell ref="B3:C3"/>
    <mergeCell ref="E3:F3"/>
    <mergeCell ref="H3:I3"/>
    <mergeCell ref="A2:I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BBCEF-5217-429E-8507-E2B237BCBA31}">
  <dimension ref="A1:I36"/>
  <sheetViews>
    <sheetView showGridLines="0" topLeftCell="A7" workbookViewId="0">
      <selection activeCell="N28" sqref="N28"/>
    </sheetView>
  </sheetViews>
  <sheetFormatPr baseColWidth="10" defaultRowHeight="15"/>
  <cols>
    <col min="1" max="1" width="36.42578125" bestFit="1" customWidth="1"/>
    <col min="2" max="2" width="6.140625" style="52" bestFit="1" customWidth="1"/>
    <col min="3" max="3" width="5.5703125" bestFit="1" customWidth="1"/>
    <col min="4" max="4" width="8" bestFit="1" customWidth="1"/>
    <col min="5" max="5" width="5.5703125" bestFit="1" customWidth="1"/>
    <col min="6" max="6" width="6.5703125" style="52" bestFit="1" customWidth="1"/>
    <col min="7" max="7" width="5.5703125" bestFit="1" customWidth="1"/>
    <col min="8" max="8" width="5.42578125" bestFit="1" customWidth="1"/>
    <col min="9" max="9" width="5.5703125" bestFit="1" customWidth="1"/>
  </cols>
  <sheetData>
    <row r="1" spans="1:9" ht="73.5" customHeight="1" thickBot="1"/>
    <row r="2" spans="1:9" ht="24" thickBot="1">
      <c r="A2" s="322" t="s">
        <v>165</v>
      </c>
      <c r="B2" s="323"/>
      <c r="C2" s="323"/>
      <c r="D2" s="323"/>
      <c r="E2" s="323"/>
      <c r="F2" s="323"/>
      <c r="G2" s="323"/>
      <c r="H2" s="323"/>
      <c r="I2" s="324"/>
    </row>
    <row r="3" spans="1:9">
      <c r="A3" s="103" t="s">
        <v>134</v>
      </c>
      <c r="B3" s="103" t="s">
        <v>105</v>
      </c>
      <c r="C3" s="103" t="s">
        <v>132</v>
      </c>
      <c r="D3" s="103" t="s">
        <v>106</v>
      </c>
      <c r="E3" s="103" t="s">
        <v>132</v>
      </c>
      <c r="F3" s="103" t="s">
        <v>115</v>
      </c>
      <c r="G3" s="103" t="s">
        <v>132</v>
      </c>
      <c r="H3" s="103" t="s">
        <v>75</v>
      </c>
      <c r="I3" s="103" t="s">
        <v>132</v>
      </c>
    </row>
    <row r="4" spans="1:9">
      <c r="A4" s="175" t="s">
        <v>135</v>
      </c>
      <c r="B4" s="191"/>
      <c r="C4" s="179">
        <f>+B4/B36</f>
        <v>0</v>
      </c>
      <c r="D4" s="215"/>
      <c r="E4" s="216">
        <f t="shared" ref="E4:G4" si="0">+D4/D36</f>
        <v>0</v>
      </c>
      <c r="F4" s="246"/>
      <c r="G4" s="216">
        <f t="shared" si="0"/>
        <v>0</v>
      </c>
      <c r="H4" s="183">
        <f>+F4+D4+B4</f>
        <v>0</v>
      </c>
      <c r="I4" s="180">
        <f>+H4/$H$36</f>
        <v>0</v>
      </c>
    </row>
    <row r="5" spans="1:9">
      <c r="A5" s="175" t="s">
        <v>136</v>
      </c>
      <c r="B5" s="178"/>
      <c r="C5" s="179">
        <f>+B5/B36</f>
        <v>0</v>
      </c>
      <c r="D5" s="215">
        <v>1</v>
      </c>
      <c r="E5" s="216">
        <f>+D5/D36</f>
        <v>6.6666666666666666E-2</v>
      </c>
      <c r="F5" s="246"/>
      <c r="G5" s="216">
        <f>+F5/F36</f>
        <v>0</v>
      </c>
      <c r="H5" s="183">
        <f t="shared" ref="H5:H35" si="1">+F5+D5+B5</f>
        <v>1</v>
      </c>
      <c r="I5" s="180">
        <f>+H5/$H$36</f>
        <v>1.6666666666666666E-2</v>
      </c>
    </row>
    <row r="6" spans="1:9">
      <c r="A6" s="175" t="s">
        <v>137</v>
      </c>
      <c r="B6" s="191">
        <v>3</v>
      </c>
      <c r="C6" s="179">
        <f>+B6/B36</f>
        <v>0.13636363636363635</v>
      </c>
      <c r="D6" s="215"/>
      <c r="E6" s="216">
        <f>+D6/D36</f>
        <v>0</v>
      </c>
      <c r="F6" s="246"/>
      <c r="G6" s="216">
        <f>+F6/F36</f>
        <v>0</v>
      </c>
      <c r="H6" s="183">
        <f t="shared" si="1"/>
        <v>3</v>
      </c>
      <c r="I6" s="180">
        <f t="shared" ref="I6:I35" si="2">+H6/$H$36</f>
        <v>0.05</v>
      </c>
    </row>
    <row r="7" spans="1:9">
      <c r="A7" s="175" t="s">
        <v>138</v>
      </c>
      <c r="B7" s="191"/>
      <c r="C7" s="179">
        <f>+B7/B36</f>
        <v>0</v>
      </c>
      <c r="D7" s="215"/>
      <c r="E7" s="216">
        <f>+D7/D36</f>
        <v>0</v>
      </c>
      <c r="F7" s="246">
        <v>1</v>
      </c>
      <c r="G7" s="216">
        <f>+F7/F36</f>
        <v>4.3478260869565216E-2</v>
      </c>
      <c r="H7" s="183">
        <f t="shared" si="1"/>
        <v>1</v>
      </c>
      <c r="I7" s="180">
        <f t="shared" si="2"/>
        <v>1.6666666666666666E-2</v>
      </c>
    </row>
    <row r="8" spans="1:9">
      <c r="A8" s="175" t="s">
        <v>139</v>
      </c>
      <c r="B8" s="191"/>
      <c r="C8" s="179">
        <f>+B8/B36</f>
        <v>0</v>
      </c>
      <c r="D8" s="215"/>
      <c r="E8" s="216">
        <f>+D8/D36</f>
        <v>0</v>
      </c>
      <c r="F8" s="246"/>
      <c r="G8" s="216">
        <f>+F8/F36</f>
        <v>0</v>
      </c>
      <c r="H8" s="183">
        <f t="shared" si="1"/>
        <v>0</v>
      </c>
      <c r="I8" s="180">
        <f t="shared" si="2"/>
        <v>0</v>
      </c>
    </row>
    <row r="9" spans="1:9">
      <c r="A9" s="177" t="s">
        <v>119</v>
      </c>
      <c r="B9" s="191">
        <v>1</v>
      </c>
      <c r="C9" s="179">
        <f>+B9/B36</f>
        <v>4.5454545454545456E-2</v>
      </c>
      <c r="D9" s="215"/>
      <c r="E9" s="216">
        <f>D8/D36</f>
        <v>0</v>
      </c>
      <c r="F9" s="246"/>
      <c r="G9" s="216">
        <f>F8/F36</f>
        <v>0</v>
      </c>
      <c r="H9" s="183">
        <f t="shared" si="1"/>
        <v>1</v>
      </c>
      <c r="I9" s="180">
        <f t="shared" si="2"/>
        <v>1.6666666666666666E-2</v>
      </c>
    </row>
    <row r="10" spans="1:9">
      <c r="A10" s="175" t="s">
        <v>140</v>
      </c>
      <c r="B10" s="191"/>
      <c r="C10" s="179">
        <f>+B10/B36</f>
        <v>0</v>
      </c>
      <c r="D10" s="215"/>
      <c r="E10" s="216">
        <f>+D10/D36</f>
        <v>0</v>
      </c>
      <c r="F10" s="246">
        <v>1</v>
      </c>
      <c r="G10" s="216">
        <f>+F10/F36</f>
        <v>4.3478260869565216E-2</v>
      </c>
      <c r="H10" s="183">
        <f t="shared" si="1"/>
        <v>1</v>
      </c>
      <c r="I10" s="180">
        <f t="shared" si="2"/>
        <v>1.6666666666666666E-2</v>
      </c>
    </row>
    <row r="11" spans="1:9">
      <c r="A11" s="175" t="s">
        <v>141</v>
      </c>
      <c r="B11" s="191"/>
      <c r="C11" s="179">
        <f>+B11/B36</f>
        <v>0</v>
      </c>
      <c r="D11" s="215"/>
      <c r="E11" s="216">
        <f>+D11/D36</f>
        <v>0</v>
      </c>
      <c r="F11" s="246"/>
      <c r="G11" s="216">
        <f>+F11/F36</f>
        <v>0</v>
      </c>
      <c r="H11" s="183">
        <f t="shared" si="1"/>
        <v>0</v>
      </c>
      <c r="I11" s="180">
        <f t="shared" si="2"/>
        <v>0</v>
      </c>
    </row>
    <row r="12" spans="1:9">
      <c r="A12" s="175" t="s">
        <v>142</v>
      </c>
      <c r="B12" s="178"/>
      <c r="C12" s="179">
        <f>+B12/B36</f>
        <v>0</v>
      </c>
      <c r="D12" s="215">
        <v>1</v>
      </c>
      <c r="E12" s="216">
        <f>+D12/D36</f>
        <v>6.6666666666666666E-2</v>
      </c>
      <c r="F12" s="246"/>
      <c r="G12" s="216">
        <f>+F12/F36</f>
        <v>0</v>
      </c>
      <c r="H12" s="183">
        <f t="shared" si="1"/>
        <v>1</v>
      </c>
      <c r="I12" s="180">
        <f t="shared" si="2"/>
        <v>1.6666666666666666E-2</v>
      </c>
    </row>
    <row r="13" spans="1:9">
      <c r="A13" s="175" t="s">
        <v>143</v>
      </c>
      <c r="B13" s="178"/>
      <c r="C13" s="179">
        <f>+B13/B36</f>
        <v>0</v>
      </c>
      <c r="D13" s="215">
        <v>2</v>
      </c>
      <c r="E13" s="216">
        <f>+D13/D36</f>
        <v>0.13333333333333333</v>
      </c>
      <c r="F13" s="246"/>
      <c r="G13" s="216">
        <f>+F13/F36</f>
        <v>0</v>
      </c>
      <c r="H13" s="183">
        <f t="shared" si="1"/>
        <v>2</v>
      </c>
      <c r="I13" s="180">
        <f t="shared" si="2"/>
        <v>3.3333333333333333E-2</v>
      </c>
    </row>
    <row r="14" spans="1:9">
      <c r="A14" s="175" t="s">
        <v>144</v>
      </c>
      <c r="B14" s="191"/>
      <c r="C14" s="179">
        <f>+B14/B36</f>
        <v>0</v>
      </c>
      <c r="D14" s="215"/>
      <c r="E14" s="216">
        <f>+D14/D36</f>
        <v>0</v>
      </c>
      <c r="F14" s="246"/>
      <c r="G14" s="216">
        <f>+F14/F36</f>
        <v>0</v>
      </c>
      <c r="H14" s="183">
        <f t="shared" si="1"/>
        <v>0</v>
      </c>
      <c r="I14" s="180">
        <f t="shared" si="2"/>
        <v>0</v>
      </c>
    </row>
    <row r="15" spans="1:9">
      <c r="A15" s="175" t="s">
        <v>145</v>
      </c>
      <c r="B15" s="191">
        <v>3</v>
      </c>
      <c r="C15" s="179">
        <f>+B15/B36</f>
        <v>0.13636363636363635</v>
      </c>
      <c r="D15" s="215">
        <v>2</v>
      </c>
      <c r="E15" s="216">
        <f>+D15/D36</f>
        <v>0.13333333333333333</v>
      </c>
      <c r="F15" s="246">
        <v>2</v>
      </c>
      <c r="G15" s="216">
        <f>+F15/F36</f>
        <v>8.6956521739130432E-2</v>
      </c>
      <c r="H15" s="183">
        <f t="shared" si="1"/>
        <v>7</v>
      </c>
      <c r="I15" s="180">
        <f t="shared" si="2"/>
        <v>0.11666666666666667</v>
      </c>
    </row>
    <row r="16" spans="1:9">
      <c r="A16" s="175" t="s">
        <v>146</v>
      </c>
      <c r="B16" s="191"/>
      <c r="C16" s="179">
        <f>+B16/B36</f>
        <v>0</v>
      </c>
      <c r="D16" s="215"/>
      <c r="E16" s="216">
        <f>+D16/D36</f>
        <v>0</v>
      </c>
      <c r="F16" s="246"/>
      <c r="G16" s="216">
        <f>+F16/F36</f>
        <v>0</v>
      </c>
      <c r="H16" s="183">
        <f t="shared" si="1"/>
        <v>0</v>
      </c>
      <c r="I16" s="180">
        <f t="shared" si="2"/>
        <v>0</v>
      </c>
    </row>
    <row r="17" spans="1:9">
      <c r="A17" s="175" t="s">
        <v>147</v>
      </c>
      <c r="B17" s="191"/>
      <c r="C17" s="179">
        <f>+B17/B36</f>
        <v>0</v>
      </c>
      <c r="D17" s="215"/>
      <c r="E17" s="216">
        <f>+D17/D36</f>
        <v>0</v>
      </c>
      <c r="F17" s="246"/>
      <c r="G17" s="216">
        <f>+F17/F36</f>
        <v>0</v>
      </c>
      <c r="H17" s="183">
        <f t="shared" si="1"/>
        <v>0</v>
      </c>
      <c r="I17" s="180">
        <f t="shared" si="2"/>
        <v>0</v>
      </c>
    </row>
    <row r="18" spans="1:9">
      <c r="A18" s="175" t="s">
        <v>148</v>
      </c>
      <c r="B18" s="178"/>
      <c r="C18" s="179">
        <f>+B18/B36</f>
        <v>0</v>
      </c>
      <c r="D18" s="215"/>
      <c r="E18" s="216">
        <f>+D18/D36</f>
        <v>0</v>
      </c>
      <c r="F18" s="246"/>
      <c r="G18" s="216">
        <f>+F18/F36</f>
        <v>0</v>
      </c>
      <c r="H18" s="183">
        <f t="shared" si="1"/>
        <v>0</v>
      </c>
      <c r="I18" s="180">
        <f t="shared" si="2"/>
        <v>0</v>
      </c>
    </row>
    <row r="19" spans="1:9">
      <c r="A19" s="175" t="s">
        <v>149</v>
      </c>
      <c r="B19" s="178">
        <v>4</v>
      </c>
      <c r="C19" s="179">
        <f>+B19/B36</f>
        <v>0.18181818181818182</v>
      </c>
      <c r="D19" s="215">
        <v>3</v>
      </c>
      <c r="E19" s="216">
        <f>+D19/D36</f>
        <v>0.2</v>
      </c>
      <c r="F19" s="246">
        <v>8</v>
      </c>
      <c r="G19" s="216">
        <f>+F19/F36</f>
        <v>0.34782608695652173</v>
      </c>
      <c r="H19" s="183">
        <f t="shared" si="1"/>
        <v>15</v>
      </c>
      <c r="I19" s="180">
        <f t="shared" si="2"/>
        <v>0.25</v>
      </c>
    </row>
    <row r="20" spans="1:9">
      <c r="A20" s="175" t="s">
        <v>150</v>
      </c>
      <c r="B20" s="178">
        <v>1</v>
      </c>
      <c r="C20" s="179">
        <f>+B20/B36</f>
        <v>4.5454545454545456E-2</v>
      </c>
      <c r="D20" s="215"/>
      <c r="E20" s="216">
        <f>+D20/D36</f>
        <v>0</v>
      </c>
      <c r="F20" s="246"/>
      <c r="G20" s="216">
        <f>+F20/F36</f>
        <v>0</v>
      </c>
      <c r="H20" s="183">
        <f t="shared" si="1"/>
        <v>1</v>
      </c>
      <c r="I20" s="180">
        <f t="shared" si="2"/>
        <v>1.6666666666666666E-2</v>
      </c>
    </row>
    <row r="21" spans="1:9">
      <c r="A21" s="175" t="s">
        <v>151</v>
      </c>
      <c r="B21" s="191"/>
      <c r="C21" s="179">
        <f>+B21/B36</f>
        <v>0</v>
      </c>
      <c r="D21" s="215"/>
      <c r="E21" s="216">
        <f>+D21/D36</f>
        <v>0</v>
      </c>
      <c r="F21" s="246"/>
      <c r="G21" s="216">
        <f>+F21/F36</f>
        <v>0</v>
      </c>
      <c r="H21" s="183">
        <f t="shared" si="1"/>
        <v>0</v>
      </c>
      <c r="I21" s="180">
        <f t="shared" si="2"/>
        <v>0</v>
      </c>
    </row>
    <row r="22" spans="1:9">
      <c r="A22" s="175" t="s">
        <v>152</v>
      </c>
      <c r="B22" s="178"/>
      <c r="C22" s="179">
        <f>+B22/B36</f>
        <v>0</v>
      </c>
      <c r="D22" s="215"/>
      <c r="E22" s="216">
        <f>+D22/D36</f>
        <v>0</v>
      </c>
      <c r="F22" s="246"/>
      <c r="G22" s="216">
        <f>+F22/F36</f>
        <v>0</v>
      </c>
      <c r="H22" s="183">
        <f t="shared" si="1"/>
        <v>0</v>
      </c>
      <c r="I22" s="180">
        <f t="shared" si="2"/>
        <v>0</v>
      </c>
    </row>
    <row r="23" spans="1:9">
      <c r="A23" s="175" t="s">
        <v>153</v>
      </c>
      <c r="B23" s="178">
        <v>1</v>
      </c>
      <c r="C23" s="179">
        <f>+B23/B36</f>
        <v>4.5454545454545456E-2</v>
      </c>
      <c r="D23" s="215"/>
      <c r="E23" s="216">
        <f>+D23/D36</f>
        <v>0</v>
      </c>
      <c r="F23" s="246"/>
      <c r="G23" s="216">
        <f>+F23/F36</f>
        <v>0</v>
      </c>
      <c r="H23" s="183">
        <f t="shared" si="1"/>
        <v>1</v>
      </c>
      <c r="I23" s="180">
        <f t="shared" si="2"/>
        <v>1.6666666666666666E-2</v>
      </c>
    </row>
    <row r="24" spans="1:9">
      <c r="A24" s="175" t="s">
        <v>154</v>
      </c>
      <c r="B24" s="191"/>
      <c r="C24" s="179">
        <f>+B24/B36</f>
        <v>0</v>
      </c>
      <c r="D24" s="215"/>
      <c r="E24" s="216">
        <f>+D24/D36</f>
        <v>0</v>
      </c>
      <c r="F24" s="246"/>
      <c r="G24" s="216">
        <f>+F24/F36</f>
        <v>0</v>
      </c>
      <c r="H24" s="183">
        <f t="shared" si="1"/>
        <v>0</v>
      </c>
      <c r="I24" s="180">
        <f t="shared" si="2"/>
        <v>0</v>
      </c>
    </row>
    <row r="25" spans="1:9">
      <c r="A25" s="175" t="s">
        <v>155</v>
      </c>
      <c r="B25" s="191"/>
      <c r="C25" s="179">
        <f>+B25/B36</f>
        <v>0</v>
      </c>
      <c r="D25" s="215"/>
      <c r="E25" s="216">
        <f>+D25/D36</f>
        <v>0</v>
      </c>
      <c r="F25" s="246"/>
      <c r="G25" s="216">
        <f>+F25/F36</f>
        <v>0</v>
      </c>
      <c r="H25" s="183">
        <f t="shared" si="1"/>
        <v>0</v>
      </c>
      <c r="I25" s="180">
        <f t="shared" si="2"/>
        <v>0</v>
      </c>
    </row>
    <row r="26" spans="1:9">
      <c r="A26" s="175" t="s">
        <v>163</v>
      </c>
      <c r="B26" s="178"/>
      <c r="C26" s="179">
        <f>+B26/B36</f>
        <v>0</v>
      </c>
      <c r="D26" s="215"/>
      <c r="E26" s="216">
        <f>+D26/D36</f>
        <v>0</v>
      </c>
      <c r="F26" s="246"/>
      <c r="G26" s="216">
        <f>+F26/F36</f>
        <v>0</v>
      </c>
      <c r="H26" s="183">
        <f t="shared" si="1"/>
        <v>0</v>
      </c>
      <c r="I26" s="180">
        <f t="shared" si="2"/>
        <v>0</v>
      </c>
    </row>
    <row r="27" spans="1:9">
      <c r="A27" s="175" t="s">
        <v>128</v>
      </c>
      <c r="B27" s="178"/>
      <c r="C27" s="179">
        <f>+B27/B36</f>
        <v>0</v>
      </c>
      <c r="D27" s="215"/>
      <c r="E27" s="216">
        <f>+D27/D36</f>
        <v>0</v>
      </c>
      <c r="F27" s="246"/>
      <c r="G27" s="216">
        <f>+F27/F36</f>
        <v>0</v>
      </c>
      <c r="H27" s="183">
        <f t="shared" si="1"/>
        <v>0</v>
      </c>
      <c r="I27" s="180">
        <f t="shared" si="2"/>
        <v>0</v>
      </c>
    </row>
    <row r="28" spans="1:9">
      <c r="A28" s="175" t="s">
        <v>156</v>
      </c>
      <c r="B28" s="178"/>
      <c r="C28" s="179">
        <f>+B28/B36</f>
        <v>0</v>
      </c>
      <c r="D28" s="215"/>
      <c r="E28" s="216">
        <f>+D28/D36</f>
        <v>0</v>
      </c>
      <c r="F28" s="246"/>
      <c r="G28" s="216">
        <f>+F28/F36</f>
        <v>0</v>
      </c>
      <c r="H28" s="183">
        <f t="shared" si="1"/>
        <v>0</v>
      </c>
      <c r="I28" s="180">
        <f t="shared" si="2"/>
        <v>0</v>
      </c>
    </row>
    <row r="29" spans="1:9">
      <c r="A29" s="175" t="s">
        <v>157</v>
      </c>
      <c r="B29" s="191"/>
      <c r="C29" s="179">
        <f>+B29/B36</f>
        <v>0</v>
      </c>
      <c r="D29" s="215"/>
      <c r="E29" s="216">
        <f>+D29/D36</f>
        <v>0</v>
      </c>
      <c r="F29" s="246"/>
      <c r="G29" s="216">
        <f>+F29/F36</f>
        <v>0</v>
      </c>
      <c r="H29" s="183">
        <f t="shared" si="1"/>
        <v>0</v>
      </c>
      <c r="I29" s="180">
        <f t="shared" si="2"/>
        <v>0</v>
      </c>
    </row>
    <row r="30" spans="1:9">
      <c r="A30" s="175" t="s">
        <v>158</v>
      </c>
      <c r="B30" s="178">
        <v>8</v>
      </c>
      <c r="C30" s="179">
        <f>+B30/B36</f>
        <v>0.36363636363636365</v>
      </c>
      <c r="D30" s="215">
        <v>6</v>
      </c>
      <c r="E30" s="216">
        <f>+D30/D36</f>
        <v>0.4</v>
      </c>
      <c r="F30" s="246">
        <v>10</v>
      </c>
      <c r="G30" s="216">
        <f>+F30/F36</f>
        <v>0.43478260869565216</v>
      </c>
      <c r="H30" s="183">
        <f t="shared" si="1"/>
        <v>24</v>
      </c>
      <c r="I30" s="180">
        <f t="shared" si="2"/>
        <v>0.4</v>
      </c>
    </row>
    <row r="31" spans="1:9">
      <c r="A31" s="175" t="s">
        <v>159</v>
      </c>
      <c r="B31" s="178"/>
      <c r="C31" s="179">
        <f>+B31/B36</f>
        <v>0</v>
      </c>
      <c r="D31" s="215"/>
      <c r="E31" s="216">
        <f>+D31/D36</f>
        <v>0</v>
      </c>
      <c r="F31" s="246"/>
      <c r="G31" s="216">
        <f>+F31/F36</f>
        <v>0</v>
      </c>
      <c r="H31" s="183">
        <f t="shared" si="1"/>
        <v>0</v>
      </c>
      <c r="I31" s="180">
        <f t="shared" si="2"/>
        <v>0</v>
      </c>
    </row>
    <row r="32" spans="1:9">
      <c r="A32" s="175" t="s">
        <v>160</v>
      </c>
      <c r="B32" s="178"/>
      <c r="C32" s="179">
        <f>+B32/B36</f>
        <v>0</v>
      </c>
      <c r="D32" s="215"/>
      <c r="E32" s="216">
        <f>+D32/D36</f>
        <v>0</v>
      </c>
      <c r="F32" s="246"/>
      <c r="G32" s="216">
        <f>+F32/F36</f>
        <v>0</v>
      </c>
      <c r="H32" s="183">
        <f t="shared" si="1"/>
        <v>0</v>
      </c>
      <c r="I32" s="180">
        <f t="shared" si="2"/>
        <v>0</v>
      </c>
    </row>
    <row r="33" spans="1:9">
      <c r="A33" s="175" t="s">
        <v>161</v>
      </c>
      <c r="B33" s="178"/>
      <c r="C33" s="179">
        <f>+B33/B36</f>
        <v>0</v>
      </c>
      <c r="D33" s="215"/>
      <c r="E33" s="216">
        <f>+D33/D36</f>
        <v>0</v>
      </c>
      <c r="F33" s="246"/>
      <c r="G33" s="216">
        <f>+F33/F36</f>
        <v>0</v>
      </c>
      <c r="H33" s="183">
        <f t="shared" si="1"/>
        <v>0</v>
      </c>
      <c r="I33" s="180">
        <f t="shared" si="2"/>
        <v>0</v>
      </c>
    </row>
    <row r="34" spans="1:9">
      <c r="A34" s="175" t="s">
        <v>167</v>
      </c>
      <c r="B34" s="178">
        <v>1</v>
      </c>
      <c r="C34" s="179">
        <f>+B34/B36</f>
        <v>4.5454545454545456E-2</v>
      </c>
      <c r="D34" s="215"/>
      <c r="E34" s="216">
        <f>+D34/D36</f>
        <v>0</v>
      </c>
      <c r="F34" s="246">
        <v>1</v>
      </c>
      <c r="G34" s="216">
        <f>+F34/F36</f>
        <v>4.3478260869565216E-2</v>
      </c>
      <c r="H34" s="183">
        <f t="shared" si="1"/>
        <v>2</v>
      </c>
      <c r="I34" s="180">
        <f t="shared" si="2"/>
        <v>3.3333333333333333E-2</v>
      </c>
    </row>
    <row r="35" spans="1:9">
      <c r="A35" s="175" t="s">
        <v>162</v>
      </c>
      <c r="B35" s="178"/>
      <c r="C35" s="179">
        <f>+B35/B36</f>
        <v>0</v>
      </c>
      <c r="D35" s="215"/>
      <c r="E35" s="216">
        <f>+D35/D36</f>
        <v>0</v>
      </c>
      <c r="F35" s="246"/>
      <c r="G35" s="216">
        <f>+F35/F36</f>
        <v>0</v>
      </c>
      <c r="H35" s="183">
        <f t="shared" si="1"/>
        <v>0</v>
      </c>
      <c r="I35" s="180">
        <f t="shared" si="2"/>
        <v>0</v>
      </c>
    </row>
    <row r="36" spans="1:9">
      <c r="A36" s="103" t="s">
        <v>13</v>
      </c>
      <c r="B36" s="103">
        <f t="shared" ref="B36:I36" si="3">SUM(B4:B35)</f>
        <v>22</v>
      </c>
      <c r="C36" s="181">
        <f t="shared" si="3"/>
        <v>0.99999999999999989</v>
      </c>
      <c r="D36" s="103">
        <f t="shared" si="3"/>
        <v>15</v>
      </c>
      <c r="E36" s="181">
        <f t="shared" si="3"/>
        <v>1</v>
      </c>
      <c r="F36" s="103">
        <f t="shared" si="3"/>
        <v>23</v>
      </c>
      <c r="G36" s="181">
        <f t="shared" si="3"/>
        <v>1</v>
      </c>
      <c r="H36" s="103">
        <f t="shared" si="3"/>
        <v>60</v>
      </c>
      <c r="I36" s="181">
        <f t="shared" si="3"/>
        <v>1.0000000000000002</v>
      </c>
    </row>
  </sheetData>
  <mergeCells count="1">
    <mergeCell ref="A2:I2"/>
  </mergeCells>
  <pageMargins left="0.7" right="0.7" top="0.75" bottom="0.75" header="0.3" footer="0.3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Nomina Pensionados</vt:lpstr>
      <vt:lpstr>Inclusiones y exclusiones </vt:lpstr>
      <vt:lpstr>Plan Odontologico </vt:lpstr>
      <vt:lpstr>Seguro Funerario </vt:lpstr>
      <vt:lpstr>Plan de Retiro C R</vt:lpstr>
      <vt:lpstr>Prestamo Maestro Digno</vt:lpstr>
      <vt:lpstr>Turismo Magisterial </vt:lpstr>
      <vt:lpstr>Causa Fallecimiento</vt:lpstr>
      <vt:lpstr>Causa de Discapacidad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 Ninoska Báez Fernández</dc:creator>
  <cp:lastModifiedBy>Martha Rosa Merette Tate</cp:lastModifiedBy>
  <cp:lastPrinted>2023-07-07T15:39:38Z</cp:lastPrinted>
  <dcterms:created xsi:type="dcterms:W3CDTF">2018-02-07T20:22:19Z</dcterms:created>
  <dcterms:modified xsi:type="dcterms:W3CDTF">2025-04-10T18:06:12Z</dcterms:modified>
</cp:coreProperties>
</file>