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U:\Dept. Planificacion Desarrollo\Comun\Planificacion y Proyectos\Estadisticas\Estadisticas 2024\T1\"/>
    </mc:Choice>
  </mc:AlternateContent>
  <xr:revisionPtr revIDLastSave="0" documentId="13_ncr:1_{E2C9172E-7A57-440E-BCB3-9C240284C70E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Nomina Pensionados" sheetId="19" r:id="rId1"/>
    <sheet name="Inclusiones y exclusiones " sheetId="20" r:id="rId2"/>
    <sheet name="Plan Odontologico " sheetId="21" r:id="rId3"/>
    <sheet name="Seguro Funerario " sheetId="22" r:id="rId4"/>
    <sheet name="Plan de Retiro CR" sheetId="24" r:id="rId5"/>
    <sheet name="Prestamo Maestro Digno" sheetId="23" r:id="rId6"/>
    <sheet name="Turismo Magisterial " sheetId="25" r:id="rId7"/>
    <sheet name="Hoja1" sheetId="26" r:id="rId8"/>
  </sheets>
  <definedNames>
    <definedName name="_xlnm._FilterDatabase" localSheetId="1" hidden="1">'Inclusiones y exclusiones '!$S$4:$W$17</definedName>
    <definedName name="_xlnm._FilterDatabase" localSheetId="5" hidden="1">'Prestamo Maestro Digno'!$B$6:$E$56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23" l="1"/>
  <c r="N16" i="21"/>
  <c r="C15" i="25"/>
  <c r="E15" i="25"/>
  <c r="D15" i="25"/>
  <c r="C8" i="21" l="1"/>
  <c r="F8" i="21" l="1"/>
  <c r="E8" i="21"/>
  <c r="J34" i="19" l="1"/>
  <c r="S16" i="21" l="1"/>
  <c r="I16" i="21"/>
  <c r="U16" i="21" l="1"/>
  <c r="T16" i="21"/>
  <c r="P16" i="21"/>
  <c r="O16" i="21"/>
  <c r="J16" i="21"/>
  <c r="K16" i="21"/>
  <c r="P45" i="19" l="1"/>
  <c r="O45" i="19"/>
  <c r="N45" i="19"/>
  <c r="D42" i="19"/>
  <c r="C42" i="19"/>
  <c r="B42" i="19"/>
  <c r="D34" i="19"/>
  <c r="C34" i="19"/>
  <c r="B34" i="19"/>
  <c r="I34" i="19"/>
  <c r="H34" i="19"/>
  <c r="J27" i="19"/>
  <c r="I27" i="19"/>
  <c r="H27" i="19"/>
  <c r="D27" i="19"/>
  <c r="C27" i="19"/>
  <c r="B27" i="19"/>
  <c r="P26" i="19"/>
  <c r="O26" i="19"/>
  <c r="N26" i="19"/>
  <c r="P47" i="19" l="1"/>
  <c r="O47" i="19"/>
  <c r="H28" i="19"/>
  <c r="B43" i="19"/>
  <c r="N47" i="19"/>
  <c r="D35" i="19"/>
  <c r="C35" i="19"/>
  <c r="B35" i="19"/>
  <c r="N48" i="19" l="1"/>
  <c r="B36" i="19"/>
</calcChain>
</file>

<file path=xl/sharedStrings.xml><?xml version="1.0" encoding="utf-8"?>
<sst xmlns="http://schemas.openxmlformats.org/spreadsheetml/2006/main" count="1530" uniqueCount="185">
  <si>
    <t xml:space="preserve">    ESTADISTICAS NOMINA DE ACTIVOS, PENSIONADOS Y JUBILADOS DEL INABIMA </t>
  </si>
  <si>
    <t>ACTIVOS</t>
  </si>
  <si>
    <t>JUBILADOS</t>
  </si>
  <si>
    <t>PENSIONES POR DISCAPACIDAD</t>
  </si>
  <si>
    <t>FUENTE DE PAGO</t>
  </si>
  <si>
    <t>Hombres</t>
  </si>
  <si>
    <t>Mujeres</t>
  </si>
  <si>
    <t>Monto de Nómina</t>
  </si>
  <si>
    <t>Regional</t>
  </si>
  <si>
    <t>Aseguradora</t>
  </si>
  <si>
    <t>N/A</t>
  </si>
  <si>
    <t>INABIMA</t>
  </si>
  <si>
    <t>SUB-TOTAL</t>
  </si>
  <si>
    <t>TOTAL</t>
  </si>
  <si>
    <t xml:space="preserve">      PENSIONES POR SOBREVIVENCIA</t>
  </si>
  <si>
    <t xml:space="preserve">  CONSOLIDADO ACTIVOS, JUBILADOS Y PENSIONADOS DEL INABIMA</t>
  </si>
  <si>
    <t>Discapacidad</t>
  </si>
  <si>
    <t>Sobrevivencia</t>
  </si>
  <si>
    <t>Jubilados</t>
  </si>
  <si>
    <t>Activos</t>
  </si>
  <si>
    <t>INABIMA PAGO COMPLETIVO NOMINA</t>
  </si>
  <si>
    <t>ISFODOSU</t>
  </si>
  <si>
    <t>INABIE</t>
  </si>
  <si>
    <t>INEFI</t>
  </si>
  <si>
    <t>INAFOCAM</t>
  </si>
  <si>
    <t>IDEICE</t>
  </si>
  <si>
    <t>DOC. INABIMA</t>
  </si>
  <si>
    <t>JUBILADOS Y PENSIONADOS DGPJ (HACIENDA)</t>
  </si>
  <si>
    <t>Monto Nómina</t>
  </si>
  <si>
    <t>Hacienda</t>
  </si>
  <si>
    <t xml:space="preserve">Mes </t>
  </si>
  <si>
    <t xml:space="preserve">Sexo </t>
  </si>
  <si>
    <t>Monto RD$</t>
  </si>
  <si>
    <t>Edad</t>
  </si>
  <si>
    <t>Motivo de la Exclusión</t>
  </si>
  <si>
    <t>INCLUSIONES</t>
  </si>
  <si>
    <t>EXCLUSIONES</t>
  </si>
  <si>
    <t>Estatus</t>
  </si>
  <si>
    <t>No.</t>
  </si>
  <si>
    <t>M</t>
  </si>
  <si>
    <t>Relación con Fallecido</t>
  </si>
  <si>
    <t xml:space="preserve">Afiliados Principales y Dependientes </t>
  </si>
  <si>
    <t>AL</t>
  </si>
  <si>
    <t>Cantidad de Afiliados</t>
  </si>
  <si>
    <t>Porcentaje %</t>
  </si>
  <si>
    <t>Ingreso Proyectado Mensual en RD$ Pesos</t>
  </si>
  <si>
    <t>Ingreso Proyectado Anual en RD$ Pesos</t>
  </si>
  <si>
    <t>Principales</t>
  </si>
  <si>
    <t>Dependientes</t>
  </si>
  <si>
    <t>Totales</t>
  </si>
  <si>
    <t xml:space="preserve">Afiliados del Plan Odontológico </t>
  </si>
  <si>
    <t>CENTRO DE SERVICIOS</t>
  </si>
  <si>
    <t>PACIENTES TOTALES</t>
  </si>
  <si>
    <t>TOTALES HOMBRE</t>
  </si>
  <si>
    <t>TOTALES MUJERES</t>
  </si>
  <si>
    <t>PLAZA AURORA</t>
  </si>
  <si>
    <t>SANTIAGO</t>
  </si>
  <si>
    <t>MOCA</t>
  </si>
  <si>
    <t>SAN CRISTOBAL</t>
  </si>
  <si>
    <t>SAN FRANCISCO</t>
  </si>
  <si>
    <t>LA VEGA</t>
  </si>
  <si>
    <t>SEIBO</t>
  </si>
  <si>
    <t>HIGUEY</t>
  </si>
  <si>
    <t>JARABACOA</t>
  </si>
  <si>
    <t>BARAHONA</t>
  </si>
  <si>
    <t>TOTALES</t>
  </si>
  <si>
    <t>PACIENTES ATENDIDOS POR CENTROS DE SERVICIOS</t>
  </si>
  <si>
    <t>sexo del fallecido</t>
  </si>
  <si>
    <t>Causa de Fallecimiento</t>
  </si>
  <si>
    <t>Cantidad de beneficiarios</t>
  </si>
  <si>
    <t>parentesco del beneficiario</t>
  </si>
  <si>
    <t>Mes</t>
  </si>
  <si>
    <t>SEXO</t>
  </si>
  <si>
    <t>PRESTAMO MAESTRO DIGNO</t>
  </si>
  <si>
    <t>JUBILACIONES</t>
  </si>
  <si>
    <t>PLAN DE RETIRO COMPLEMENTARIO</t>
  </si>
  <si>
    <t>Monto total entregado</t>
  </si>
  <si>
    <t>Monto entregado</t>
  </si>
  <si>
    <t>Promedio entregado por docente</t>
  </si>
  <si>
    <t>Número de beneficiarios</t>
  </si>
  <si>
    <t>Total beneficiarios</t>
  </si>
  <si>
    <t>Total</t>
  </si>
  <si>
    <t>MES</t>
  </si>
  <si>
    <t>AFILIACIÓN</t>
  </si>
  <si>
    <t>INCLUSIÓN</t>
  </si>
  <si>
    <t>EXCLUSIÓN</t>
  </si>
  <si>
    <t xml:space="preserve">RETIRO </t>
  </si>
  <si>
    <t>RECLAMACIÓN</t>
  </si>
  <si>
    <t>MOVIMIENTOS RECIBIDOS POR CENTRO DE SERVICIOS</t>
  </si>
  <si>
    <t>hombres</t>
  </si>
  <si>
    <t>INFORME TURISMO MAGISTERIAL</t>
  </si>
  <si>
    <t xml:space="preserve"> </t>
  </si>
  <si>
    <t xml:space="preserve">SOBREVIVENCIA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</si>
  <si>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</si>
  <si>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Actividades</t>
  </si>
  <si>
    <t xml:space="preserve">Participantes </t>
  </si>
  <si>
    <t>Total General</t>
  </si>
  <si>
    <t>TRIMESTRE</t>
  </si>
  <si>
    <t>FALLECIMIENTO</t>
  </si>
  <si>
    <t>Principales enfermedades que causaron la discacidad</t>
  </si>
  <si>
    <t>Cantidad</t>
  </si>
  <si>
    <t xml:space="preserve">TOTAL </t>
  </si>
  <si>
    <t>Restricción de Movilidad</t>
  </si>
  <si>
    <t>Femenino</t>
  </si>
  <si>
    <t>Esposo</t>
  </si>
  <si>
    <t>Masculino</t>
  </si>
  <si>
    <t>Enfermedad</t>
  </si>
  <si>
    <t>Esposa</t>
  </si>
  <si>
    <t>Hija</t>
  </si>
  <si>
    <t>Hijo</t>
  </si>
  <si>
    <t>Madre</t>
  </si>
  <si>
    <t>F</t>
  </si>
  <si>
    <t>MASCULINO</t>
  </si>
  <si>
    <t>Monto</t>
  </si>
  <si>
    <t>CONYUGE</t>
  </si>
  <si>
    <t>SEGURO FUNERARIO</t>
  </si>
  <si>
    <t>Taller de Reciclaje Artistico - Plaza Aurora</t>
  </si>
  <si>
    <t>Octubre-Diciembre</t>
  </si>
  <si>
    <t>No establece</t>
  </si>
  <si>
    <t>JUBILADO</t>
  </si>
  <si>
    <t>Accidente de Transito</t>
  </si>
  <si>
    <t>Hijos</t>
  </si>
  <si>
    <t>Tercero</t>
  </si>
  <si>
    <t>Disminucion Visual</t>
  </si>
  <si>
    <t>Trastornos Mentales</t>
  </si>
  <si>
    <t>ENERO</t>
  </si>
  <si>
    <t>MARZO 2024</t>
  </si>
  <si>
    <t>Enero</t>
  </si>
  <si>
    <t>Febrero</t>
  </si>
  <si>
    <t>Marzo</t>
  </si>
  <si>
    <t>FEBRERO</t>
  </si>
  <si>
    <t>MARZO</t>
  </si>
  <si>
    <t>31.03.2024</t>
  </si>
  <si>
    <t>DEL 01/01/2024 AL 31/03/2024</t>
  </si>
  <si>
    <t>Enero-Marzo</t>
  </si>
  <si>
    <t>Febreo</t>
  </si>
  <si>
    <t>TOTAL T1</t>
  </si>
  <si>
    <t>Femeninio</t>
  </si>
  <si>
    <t>Accidente</t>
  </si>
  <si>
    <t>Natural no violenta</t>
  </si>
  <si>
    <t>tercero</t>
  </si>
  <si>
    <t>Esposo e hijas</t>
  </si>
  <si>
    <t>Compañero de vida</t>
  </si>
  <si>
    <t>Tutor de hija menor</t>
  </si>
  <si>
    <t>Esposa/Hijos</t>
  </si>
  <si>
    <t>Hijas</t>
  </si>
  <si>
    <t>RD$100,000,00</t>
  </si>
  <si>
    <t>HIJO</t>
  </si>
  <si>
    <t>HIJODISC</t>
  </si>
  <si>
    <t>HIJA</t>
  </si>
  <si>
    <t>ESPOSA</t>
  </si>
  <si>
    <t>ESPOSO</t>
  </si>
  <si>
    <t>MADRE</t>
  </si>
  <si>
    <t xml:space="preserve">ENERO </t>
  </si>
  <si>
    <t xml:space="preserve">EXCLUSION POR FINALIZACION DE COBERTURA </t>
  </si>
  <si>
    <t xml:space="preserve">EXCLUSION POR PRESUNCION DE FALLECIMIENTO </t>
  </si>
  <si>
    <t>PENSIONADA</t>
  </si>
  <si>
    <t>FEMENINO</t>
  </si>
  <si>
    <t>PENSIONADO</t>
  </si>
  <si>
    <t>Enfermaedades Neoplasticas</t>
  </si>
  <si>
    <t>Suicidio</t>
  </si>
  <si>
    <t>Entermedad</t>
  </si>
  <si>
    <t>Padre tutor de hijo menor</t>
  </si>
  <si>
    <t>Hijo/hijas</t>
  </si>
  <si>
    <t>Padre</t>
  </si>
  <si>
    <t>Padre tutor de hija menor de edad</t>
  </si>
  <si>
    <t>Tercera</t>
  </si>
  <si>
    <t>RD$100,000.00.</t>
  </si>
  <si>
    <t>HJO</t>
  </si>
  <si>
    <t xml:space="preserve">FEBRERO </t>
  </si>
  <si>
    <t xml:space="preserve">STOP DE PAGO POR REQUERIMIENTO DE ACTUALIZACION DE DATOS. </t>
  </si>
  <si>
    <t>STOP PYMENT POR PRESUNCION FALLECIMIENTO</t>
  </si>
  <si>
    <t>Celebracion del Dia Internacional de la Mujer -Plaza Aurora</t>
  </si>
  <si>
    <t>Insufciencia Vascular</t>
  </si>
  <si>
    <t>Disfonia</t>
  </si>
  <si>
    <t>Alteracion de la Marcha</t>
  </si>
  <si>
    <t>Enfermedad Cardiovascular</t>
  </si>
  <si>
    <r>
      <rPr>
        <b/>
        <sz val="11"/>
        <rFont val="Calibri"/>
        <family val="2"/>
        <scheme val="minor"/>
      </rPr>
      <t xml:space="preserve">1,130 </t>
    </r>
    <r>
      <rPr>
        <b/>
        <sz val="11"/>
        <color theme="1"/>
        <rFont val="Calibri"/>
        <family val="2"/>
        <scheme val="minor"/>
      </rPr>
      <t>beneficiarios</t>
    </r>
  </si>
  <si>
    <t>Accidente de transito</t>
  </si>
  <si>
    <t>Madre tutora hija menor de edad</t>
  </si>
  <si>
    <t xml:space="preserve">Esposo </t>
  </si>
  <si>
    <t xml:space="preserve">Hija </t>
  </si>
  <si>
    <t>Hija e hijo</t>
  </si>
  <si>
    <t>Esposo e hija</t>
  </si>
  <si>
    <t>HJA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</si>
</sst>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RD$&quot;#,##0.00_);\(&quot;RD$&quot;#,##0.00\)"/>
    <numFmt numFmtId="43" formatCode="_(* #,##0.00_);_(* \(#,##0.00\);_(* &quot;-&quot;??_);_(@_)"/>
    <numFmt numFmtId="164" formatCode="&quot;RD$&quot;#,##0.00"/>
    <numFmt numFmtId="165" formatCode="_([$€]* #,##0.00_);_([$€]* \(#,##0.00\);_([$€]* &quot;-&quot;??_);_(@_)"/>
    <numFmt numFmtId="166" formatCode="###,###,##0.00;\(###,###,##0.00\)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0080"/>
      <name val="Times New Roman"/>
      <family val="1"/>
    </font>
    <font>
      <sz val="10"/>
      <color rgb="FF08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1F497D"/>
      <name val="Calibri"/>
      <family val="2"/>
      <scheme val="minor"/>
    </font>
    <font>
      <b/>
      <sz val="11"/>
      <color theme="0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rgb="FF080000"/>
      <name val="Times New Roman"/>
      <family val="1"/>
    </font>
    <font>
      <sz val="12"/>
      <color rgb="FF080000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rgb="FF08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B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 tint="-0.14999847407452621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43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6" fillId="0" borderId="0"/>
  </cellStyleXfs>
  <cellXfs count="355">
    <xf numFmtId="0" fontId="0" fillId="0" borderId="0" xfId="0"/>
    <xf numFmtId="0" fontId="2" fillId="0" borderId="0" xfId="0" applyFont="1"/>
    <xf numFmtId="17" fontId="2" fillId="0" borderId="0" xfId="0" quotePrefix="1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/>
    </xf>
    <xf numFmtId="3" fontId="0" fillId="0" borderId="0" xfId="0" applyNumberFormat="1"/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7" borderId="5" xfId="0" applyFont="1" applyFill="1" applyBorder="1" applyAlignment="1">
      <alignment horizontal="left"/>
    </xf>
    <xf numFmtId="3" fontId="1" fillId="7" borderId="4" xfId="0" applyNumberFormat="1" applyFont="1" applyFill="1" applyBorder="1"/>
    <xf numFmtId="0" fontId="1" fillId="0" borderId="4" xfId="0" applyFont="1" applyBorder="1" applyAlignment="1">
      <alignment horizontal="right"/>
    </xf>
    <xf numFmtId="3" fontId="1" fillId="2" borderId="4" xfId="0" applyNumberFormat="1" applyFont="1" applyFill="1" applyBorder="1"/>
    <xf numFmtId="3" fontId="1" fillId="0" borderId="0" xfId="0" applyNumberFormat="1" applyFont="1"/>
    <xf numFmtId="3" fontId="1" fillId="3" borderId="4" xfId="0" applyNumberFormat="1" applyFont="1" applyFill="1" applyBorder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/>
    <xf numFmtId="3" fontId="1" fillId="9" borderId="4" xfId="0" applyNumberFormat="1" applyFont="1" applyFill="1" applyBorder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3" fontId="1" fillId="7" borderId="16" xfId="0" applyNumberFormat="1" applyFont="1" applyFill="1" applyBorder="1"/>
    <xf numFmtId="3" fontId="1" fillId="4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left"/>
    </xf>
    <xf numFmtId="0" fontId="0" fillId="7" borderId="4" xfId="0" applyFill="1" applyBorder="1"/>
    <xf numFmtId="0" fontId="1" fillId="0" borderId="17" xfId="0" applyFont="1" applyBorder="1" applyAlignment="1">
      <alignment horizontal="right"/>
    </xf>
    <xf numFmtId="3" fontId="1" fillId="2" borderId="17" xfId="0" applyNumberFormat="1" applyFont="1" applyFill="1" applyBorder="1"/>
    <xf numFmtId="0" fontId="3" fillId="9" borderId="1" xfId="0" applyFont="1" applyFill="1" applyBorder="1"/>
    <xf numFmtId="0" fontId="3" fillId="9" borderId="2" xfId="0" applyFont="1" applyFill="1" applyBorder="1"/>
    <xf numFmtId="0" fontId="3" fillId="9" borderId="3" xfId="0" applyFont="1" applyFill="1" applyBorder="1"/>
    <xf numFmtId="0" fontId="1" fillId="0" borderId="4" xfId="0" applyFont="1" applyBorder="1"/>
    <xf numFmtId="0" fontId="1" fillId="0" borderId="9" xfId="0" applyFont="1" applyBorder="1" applyAlignment="1">
      <alignment horizontal="left"/>
    </xf>
    <xf numFmtId="0" fontId="4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5" fillId="12" borderId="18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14" borderId="4" xfId="0" applyNumberFormat="1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2" borderId="26" xfId="0" applyFont="1" applyFill="1" applyBorder="1" applyAlignment="1">
      <alignment vertical="center" wrapText="1"/>
    </xf>
    <xf numFmtId="0" fontId="6" fillId="14" borderId="27" xfId="0" applyFont="1" applyFill="1" applyBorder="1" applyAlignment="1">
      <alignment horizontal="center" vertical="center" wrapText="1"/>
    </xf>
    <xf numFmtId="0" fontId="6" fillId="14" borderId="28" xfId="0" applyFont="1" applyFill="1" applyBorder="1" applyAlignment="1">
      <alignment horizontal="center" vertical="center"/>
    </xf>
    <xf numFmtId="0" fontId="6" fillId="14" borderId="27" xfId="0" applyFont="1" applyFill="1" applyBorder="1" applyAlignment="1">
      <alignment horizontal="center" vertical="center"/>
    </xf>
    <xf numFmtId="3" fontId="6" fillId="14" borderId="28" xfId="0" applyNumberFormat="1" applyFont="1" applyFill="1" applyBorder="1" applyAlignment="1">
      <alignment horizontal="center" vertical="center"/>
    </xf>
    <xf numFmtId="0" fontId="6" fillId="14" borderId="30" xfId="0" applyFont="1" applyFill="1" applyBorder="1" applyAlignment="1">
      <alignment horizontal="center" vertical="center"/>
    </xf>
    <xf numFmtId="0" fontId="6" fillId="14" borderId="31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3" fontId="5" fillId="12" borderId="31" xfId="0" applyNumberFormat="1" applyFont="1" applyFill="1" applyBorder="1" applyAlignment="1">
      <alignment horizontal="center" vertical="center" wrapText="1"/>
    </xf>
    <xf numFmtId="3" fontId="5" fillId="12" borderId="32" xfId="0" applyNumberFormat="1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3" fontId="5" fillId="12" borderId="34" xfId="0" applyNumberFormat="1" applyFont="1" applyFill="1" applyBorder="1" applyAlignment="1">
      <alignment horizontal="center" vertical="center" wrapText="1"/>
    </xf>
    <xf numFmtId="3" fontId="5" fillId="12" borderId="35" xfId="0" applyNumberFormat="1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3" fontId="5" fillId="12" borderId="1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0" fillId="12" borderId="0" xfId="0" applyFill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13" fillId="0" borderId="16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" fontId="13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12" borderId="21" xfId="0" applyFont="1" applyFill="1" applyBorder="1" applyAlignment="1">
      <alignment horizontal="center" vertical="center"/>
    </xf>
    <xf numFmtId="0" fontId="14" fillId="12" borderId="22" xfId="0" applyFont="1" applyFill="1" applyBorder="1" applyAlignment="1">
      <alignment horizontal="center" vertical="center"/>
    </xf>
    <xf numFmtId="0" fontId="14" fillId="12" borderId="38" xfId="0" applyFont="1" applyFill="1" applyBorder="1" applyAlignment="1">
      <alignment horizontal="center" vertical="center"/>
    </xf>
    <xf numFmtId="0" fontId="14" fillId="12" borderId="23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vertical="center"/>
    </xf>
    <xf numFmtId="0" fontId="5" fillId="12" borderId="17" xfId="0" applyFont="1" applyFill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/>
    </xf>
    <xf numFmtId="0" fontId="0" fillId="13" borderId="0" xfId="0" applyFill="1"/>
    <xf numFmtId="0" fontId="0" fillId="13" borderId="4" xfId="0" applyFill="1" applyBorder="1" applyAlignment="1">
      <alignment horizontal="center"/>
    </xf>
    <xf numFmtId="0" fontId="19" fillId="14" borderId="15" xfId="0" applyFont="1" applyFill="1" applyBorder="1" applyAlignment="1">
      <alignment horizontal="center" vertical="center" wrapText="1"/>
    </xf>
    <xf numFmtId="0" fontId="20" fillId="14" borderId="39" xfId="0" applyFont="1" applyFill="1" applyBorder="1" applyAlignment="1">
      <alignment vertical="center"/>
    </xf>
    <xf numFmtId="0" fontId="20" fillId="14" borderId="15" xfId="0" applyFont="1" applyFill="1" applyBorder="1" applyAlignment="1">
      <alignment vertical="center" wrapText="1"/>
    </xf>
    <xf numFmtId="0" fontId="20" fillId="14" borderId="15" xfId="0" applyFont="1" applyFill="1" applyBorder="1" applyAlignment="1">
      <alignment horizontal="center" vertical="center" wrapText="1"/>
    </xf>
    <xf numFmtId="0" fontId="20" fillId="14" borderId="15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vertical="center"/>
    </xf>
    <xf numFmtId="0" fontId="20" fillId="14" borderId="15" xfId="0" applyFont="1" applyFill="1" applyBorder="1" applyAlignment="1">
      <alignment vertical="center"/>
    </xf>
    <xf numFmtId="0" fontId="22" fillId="14" borderId="39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164" fontId="20" fillId="14" borderId="15" xfId="0" applyNumberFormat="1" applyFont="1" applyFill="1" applyBorder="1" applyAlignment="1">
      <alignment vertical="center" wrapText="1"/>
    </xf>
    <xf numFmtId="0" fontId="22" fillId="14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1" fillId="0" borderId="1" xfId="0" applyFont="1" applyBorder="1"/>
    <xf numFmtId="164" fontId="15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1" fillId="0" borderId="44" xfId="0" applyNumberFormat="1" applyFont="1" applyBorder="1"/>
    <xf numFmtId="0" fontId="0" fillId="15" borderId="4" xfId="0" applyFill="1" applyBorder="1" applyAlignment="1">
      <alignment horizontal="center"/>
    </xf>
    <xf numFmtId="4" fontId="0" fillId="15" borderId="4" xfId="0" applyNumberFormat="1" applyFill="1" applyBorder="1" applyAlignment="1">
      <alignment horizontal="center"/>
    </xf>
    <xf numFmtId="0" fontId="5" fillId="12" borderId="4" xfId="0" applyFont="1" applyFill="1" applyBorder="1" applyAlignment="1">
      <alignment vertical="center"/>
    </xf>
    <xf numFmtId="0" fontId="5" fillId="12" borderId="5" xfId="0" applyFont="1" applyFill="1" applyBorder="1" applyAlignment="1">
      <alignment vertical="center"/>
    </xf>
    <xf numFmtId="0" fontId="0" fillId="15" borderId="4" xfId="0" applyFill="1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top"/>
    </xf>
    <xf numFmtId="0" fontId="0" fillId="15" borderId="46" xfId="0" applyFill="1" applyBorder="1"/>
    <xf numFmtId="0" fontId="0" fillId="13" borderId="46" xfId="0" applyFill="1" applyBorder="1"/>
    <xf numFmtId="0" fontId="5" fillId="12" borderId="4" xfId="0" applyFont="1" applyFill="1" applyBorder="1" applyAlignment="1">
      <alignment horizontal="center" vertical="center"/>
    </xf>
    <xf numFmtId="9" fontId="13" fillId="0" borderId="16" xfId="0" applyNumberFormat="1" applyFont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0" fontId="28" fillId="13" borderId="4" xfId="0" applyFont="1" applyFill="1" applyBorder="1" applyAlignment="1">
      <alignment horizontal="center" vertical="center" wrapText="1"/>
    </xf>
    <xf numFmtId="0" fontId="15" fillId="0" borderId="0" xfId="0" applyFont="1"/>
    <xf numFmtId="0" fontId="29" fillId="0" borderId="4" xfId="0" applyFont="1" applyBorder="1"/>
    <xf numFmtId="0" fontId="29" fillId="0" borderId="4" xfId="0" applyFont="1" applyBorder="1" applyAlignment="1">
      <alignment wrapText="1"/>
    </xf>
    <xf numFmtId="0" fontId="5" fillId="12" borderId="5" xfId="0" applyFont="1" applyFill="1" applyBorder="1" applyAlignment="1">
      <alignment vertical="center" wrapText="1"/>
    </xf>
    <xf numFmtId="9" fontId="0" fillId="0" borderId="0" xfId="21" applyFont="1"/>
    <xf numFmtId="7" fontId="1" fillId="0" borderId="15" xfId="0" applyNumberFormat="1" applyFont="1" applyBorder="1" applyAlignment="1">
      <alignment horizontal="center"/>
    </xf>
    <xf numFmtId="0" fontId="5" fillId="12" borderId="1" xfId="0" applyFont="1" applyFill="1" applyBorder="1" applyAlignment="1">
      <alignment vertical="center"/>
    </xf>
    <xf numFmtId="0" fontId="0" fillId="15" borderId="0" xfId="0" applyFill="1" applyAlignment="1">
      <alignment horizontal="center"/>
    </xf>
    <xf numFmtId="0" fontId="0" fillId="13" borderId="0" xfId="0" applyFill="1" applyAlignment="1">
      <alignment horizontal="center"/>
    </xf>
    <xf numFmtId="4" fontId="0" fillId="13" borderId="0" xfId="0" applyNumberFormat="1" applyFill="1"/>
    <xf numFmtId="0" fontId="0" fillId="15" borderId="0" xfId="0" applyFill="1"/>
    <xf numFmtId="4" fontId="0" fillId="15" borderId="0" xfId="0" applyNumberFormat="1" applyFill="1"/>
    <xf numFmtId="0" fontId="5" fillId="12" borderId="47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left" wrapText="1"/>
    </xf>
    <xf numFmtId="4" fontId="0" fillId="0" borderId="4" xfId="0" applyNumberFormat="1" applyBorder="1"/>
    <xf numFmtId="49" fontId="26" fillId="15" borderId="4" xfId="0" applyNumberFormat="1" applyFont="1" applyFill="1" applyBorder="1" applyAlignment="1">
      <alignment horizontal="center"/>
    </xf>
    <xf numFmtId="49" fontId="26" fillId="13" borderId="4" xfId="0" applyNumberFormat="1" applyFont="1" applyFill="1" applyBorder="1" applyAlignment="1">
      <alignment horizontal="center"/>
    </xf>
    <xf numFmtId="0" fontId="0" fillId="13" borderId="4" xfId="0" applyFill="1" applyBorder="1" applyAlignment="1">
      <alignment horizontal="left"/>
    </xf>
    <xf numFmtId="0" fontId="0" fillId="15" borderId="4" xfId="0" applyFill="1" applyBorder="1" applyAlignment="1">
      <alignment horizontal="left"/>
    </xf>
    <xf numFmtId="49" fontId="26" fillId="15" borderId="48" xfId="0" applyNumberFormat="1" applyFont="1" applyFill="1" applyBorder="1"/>
    <xf numFmtId="49" fontId="26" fillId="13" borderId="48" xfId="0" applyNumberFormat="1" applyFont="1" applyFill="1" applyBorder="1"/>
    <xf numFmtId="4" fontId="0" fillId="13" borderId="4" xfId="0" applyNumberFormat="1" applyFill="1" applyBorder="1" applyAlignment="1">
      <alignment horizontal="center"/>
    </xf>
    <xf numFmtId="3" fontId="20" fillId="14" borderId="15" xfId="0" applyNumberFormat="1" applyFont="1" applyFill="1" applyBorder="1" applyAlignment="1">
      <alignment horizontal="center" wrapText="1"/>
    </xf>
    <xf numFmtId="3" fontId="20" fillId="14" borderId="15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6" fontId="26" fillId="15" borderId="4" xfId="0" applyNumberFormat="1" applyFont="1" applyFill="1" applyBorder="1" applyAlignment="1">
      <alignment horizontal="left"/>
    </xf>
    <xf numFmtId="166" fontId="26" fillId="13" borderId="4" xfId="0" applyNumberFormat="1" applyFont="1" applyFill="1" applyBorder="1" applyAlignment="1">
      <alignment horizontal="left"/>
    </xf>
    <xf numFmtId="0" fontId="5" fillId="12" borderId="0" xfId="0" applyFont="1" applyFill="1" applyAlignment="1">
      <alignment horizontal="center" vertical="center"/>
    </xf>
    <xf numFmtId="0" fontId="15" fillId="15" borderId="3" xfId="0" applyFont="1" applyFill="1" applyBorder="1"/>
    <xf numFmtId="0" fontId="15" fillId="15" borderId="49" xfId="0" applyFont="1" applyFill="1" applyBorder="1"/>
    <xf numFmtId="0" fontId="15" fillId="13" borderId="4" xfId="0" applyFont="1" applyFill="1" applyBorder="1" applyAlignment="1">
      <alignment horizontal="left"/>
    </xf>
    <xf numFmtId="0" fontId="15" fillId="15" borderId="4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center"/>
    </xf>
    <xf numFmtId="4" fontId="15" fillId="13" borderId="4" xfId="0" applyNumberFormat="1" applyFont="1" applyFill="1" applyBorder="1"/>
    <xf numFmtId="0" fontId="0" fillId="13" borderId="50" xfId="0" applyFill="1" applyBorder="1"/>
    <xf numFmtId="0" fontId="15" fillId="13" borderId="4" xfId="0" applyFont="1" applyFill="1" applyBorder="1"/>
    <xf numFmtId="0" fontId="15" fillId="15" borderId="4" xfId="0" applyFont="1" applyFill="1" applyBorder="1"/>
    <xf numFmtId="49" fontId="15" fillId="13" borderId="4" xfId="0" applyNumberFormat="1" applyFont="1" applyFill="1" applyBorder="1"/>
    <xf numFmtId="0" fontId="15" fillId="13" borderId="4" xfId="0" applyFont="1" applyFill="1" applyBorder="1" applyAlignment="1">
      <alignment horizontal="center" vertical="center"/>
    </xf>
    <xf numFmtId="0" fontId="0" fillId="0" borderId="4" xfId="0" applyBorder="1"/>
    <xf numFmtId="4" fontId="0" fillId="13" borderId="4" xfId="0" applyNumberFormat="1" applyFill="1" applyBorder="1"/>
    <xf numFmtId="4" fontId="0" fillId="15" borderId="0" xfId="0" applyNumberFormat="1" applyFill="1" applyAlignment="1">
      <alignment horizontal="center"/>
    </xf>
    <xf numFmtId="0" fontId="0" fillId="13" borderId="4" xfId="0" applyFill="1" applyBorder="1" applyAlignment="1">
      <alignment horizontal="center" wrapText="1"/>
    </xf>
    <xf numFmtId="0" fontId="0" fillId="15" borderId="45" xfId="0" applyFill="1" applyBorder="1"/>
    <xf numFmtId="49" fontId="26" fillId="13" borderId="45" xfId="0" applyNumberFormat="1" applyFont="1" applyFill="1" applyBorder="1"/>
    <xf numFmtId="49" fontId="26" fillId="15" borderId="45" xfId="0" applyNumberFormat="1" applyFont="1" applyFill="1" applyBorder="1"/>
    <xf numFmtId="0" fontId="0" fillId="13" borderId="45" xfId="0" applyFill="1" applyBorder="1"/>
    <xf numFmtId="0" fontId="31" fillId="13" borderId="4" xfId="0" applyFont="1" applyFill="1" applyBorder="1" applyAlignment="1">
      <alignment horizontal="center"/>
    </xf>
    <xf numFmtId="0" fontId="31" fillId="13" borderId="4" xfId="0" applyFont="1" applyFill="1" applyBorder="1" applyAlignment="1">
      <alignment horizontal="left"/>
    </xf>
    <xf numFmtId="4" fontId="31" fillId="13" borderId="4" xfId="0" applyNumberFormat="1" applyFont="1" applyFill="1" applyBorder="1"/>
    <xf numFmtId="0" fontId="15" fillId="15" borderId="0" xfId="0" applyFont="1" applyFill="1"/>
    <xf numFmtId="0" fontId="0" fillId="15" borderId="4" xfId="0" applyFill="1" applyBorder="1" applyAlignment="1">
      <alignment horizontal="center" wrapText="1"/>
    </xf>
    <xf numFmtId="0" fontId="0" fillId="13" borderId="45" xfId="0" applyFill="1" applyBorder="1" applyAlignment="1">
      <alignment horizontal="center"/>
    </xf>
    <xf numFmtId="0" fontId="0" fillId="15" borderId="45" xfId="0" applyFill="1" applyBorder="1" applyAlignment="1">
      <alignment horizontal="center"/>
    </xf>
    <xf numFmtId="4" fontId="0" fillId="15" borderId="45" xfId="0" applyNumberFormat="1" applyFill="1" applyBorder="1" applyAlignment="1">
      <alignment horizontal="center"/>
    </xf>
    <xf numFmtId="4" fontId="0" fillId="13" borderId="45" xfId="0" applyNumberFormat="1" applyFill="1" applyBorder="1" applyAlignment="1">
      <alignment horizontal="center"/>
    </xf>
    <xf numFmtId="4" fontId="30" fillId="13" borderId="45" xfId="0" applyNumberFormat="1" applyFont="1" applyFill="1" applyBorder="1" applyAlignment="1">
      <alignment horizontal="center"/>
    </xf>
    <xf numFmtId="4" fontId="30" fillId="15" borderId="45" xfId="0" applyNumberFormat="1" applyFont="1" applyFill="1" applyBorder="1" applyAlignment="1">
      <alignment horizontal="center"/>
    </xf>
    <xf numFmtId="49" fontId="11" fillId="0" borderId="4" xfId="0" applyNumberFormat="1" applyFont="1" applyBorder="1"/>
    <xf numFmtId="0" fontId="0" fillId="13" borderId="4" xfId="0" applyFill="1" applyBorder="1"/>
    <xf numFmtId="164" fontId="15" fillId="0" borderId="4" xfId="0" applyNumberFormat="1" applyFont="1" applyBorder="1" applyAlignment="1">
      <alignment vertical="center"/>
    </xf>
    <xf numFmtId="4" fontId="32" fillId="15" borderId="4" xfId="0" applyNumberFormat="1" applyFont="1" applyFill="1" applyBorder="1" applyAlignment="1">
      <alignment horizontal="center"/>
    </xf>
    <xf numFmtId="4" fontId="32" fillId="13" borderId="4" xfId="0" applyNumberFormat="1" applyFont="1" applyFill="1" applyBorder="1" applyAlignment="1">
      <alignment horizontal="center"/>
    </xf>
    <xf numFmtId="4" fontId="0" fillId="15" borderId="4" xfId="0" applyNumberFormat="1" applyFill="1" applyBorder="1"/>
    <xf numFmtId="3" fontId="0" fillId="0" borderId="4" xfId="0" applyNumberFormat="1" applyBorder="1" applyAlignment="1">
      <alignment vertical="center"/>
    </xf>
    <xf numFmtId="166" fontId="11" fillId="0" borderId="4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left"/>
    </xf>
    <xf numFmtId="4" fontId="0" fillId="13" borderId="45" xfId="0" applyNumberFormat="1" applyFill="1" applyBorder="1" applyAlignment="1">
      <alignment horizontal="center" vertical="center" wrapText="1"/>
    </xf>
    <xf numFmtId="4" fontId="0" fillId="15" borderId="45" xfId="0" applyNumberFormat="1" applyFill="1" applyBorder="1" applyAlignment="1">
      <alignment horizontal="center" vertical="center" wrapText="1"/>
    </xf>
    <xf numFmtId="4" fontId="0" fillId="15" borderId="51" xfId="0" applyNumberFormat="1" applyFill="1" applyBorder="1" applyAlignment="1">
      <alignment horizontal="center" vertical="center" wrapText="1"/>
    </xf>
    <xf numFmtId="166" fontId="33" fillId="13" borderId="4" xfId="0" applyNumberFormat="1" applyFont="1" applyFill="1" applyBorder="1"/>
    <xf numFmtId="0" fontId="15" fillId="15" borderId="16" xfId="0" applyFont="1" applyFill="1" applyBorder="1"/>
    <xf numFmtId="3" fontId="0" fillId="13" borderId="4" xfId="0" applyNumberFormat="1" applyFill="1" applyBorder="1"/>
    <xf numFmtId="166" fontId="11" fillId="0" borderId="4" xfId="0" applyNumberFormat="1" applyFont="1" applyBorder="1" applyAlignment="1">
      <alignment horizontal="left"/>
    </xf>
    <xf numFmtId="4" fontId="34" fillId="13" borderId="45" xfId="0" applyNumberFormat="1" applyFont="1" applyFill="1" applyBorder="1" applyAlignment="1">
      <alignment horizontal="center" vertical="center" wrapText="1"/>
    </xf>
    <xf numFmtId="4" fontId="34" fillId="13" borderId="51" xfId="0" applyNumberFormat="1" applyFont="1" applyFill="1" applyBorder="1" applyAlignment="1">
      <alignment horizontal="center" vertical="center" wrapText="1"/>
    </xf>
    <xf numFmtId="3" fontId="6" fillId="13" borderId="4" xfId="0" applyNumberFormat="1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/>
    </xf>
    <xf numFmtId="4" fontId="15" fillId="13" borderId="4" xfId="0" applyNumberFormat="1" applyFont="1" applyFill="1" applyBorder="1" applyAlignment="1">
      <alignment horizontal="center" vertical="center"/>
    </xf>
    <xf numFmtId="4" fontId="0" fillId="15" borderId="45" xfId="0" applyNumberForma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3" fontId="35" fillId="13" borderId="45" xfId="23" applyFont="1" applyFill="1" applyBorder="1" applyAlignment="1">
      <alignment horizontal="right"/>
    </xf>
    <xf numFmtId="43" fontId="35" fillId="15" borderId="45" xfId="23" applyFont="1" applyFill="1" applyBorder="1" applyAlignment="1">
      <alignment horizontal="right"/>
    </xf>
    <xf numFmtId="0" fontId="5" fillId="12" borderId="4" xfId="0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/>
    </xf>
    <xf numFmtId="166" fontId="11" fillId="0" borderId="4" xfId="0" applyNumberFormat="1" applyFont="1" applyBorder="1"/>
    <xf numFmtId="164" fontId="0" fillId="0" borderId="0" xfId="0" applyNumberFormat="1" applyAlignment="1">
      <alignment horizontal="center"/>
    </xf>
    <xf numFmtId="49" fontId="11" fillId="13" borderId="4" xfId="0" applyNumberFormat="1" applyFont="1" applyFill="1" applyBorder="1" applyAlignment="1">
      <alignment horizontal="center"/>
    </xf>
    <xf numFmtId="0" fontId="36" fillId="13" borderId="4" xfId="0" applyFont="1" applyFill="1" applyBorder="1" applyAlignment="1">
      <alignment horizontal="center"/>
    </xf>
    <xf numFmtId="49" fontId="33" fillId="13" borderId="4" xfId="0" applyNumberFormat="1" applyFont="1" applyFill="1" applyBorder="1" applyAlignment="1">
      <alignment horizontal="center"/>
    </xf>
    <xf numFmtId="166" fontId="33" fillId="13" borderId="4" xfId="0" applyNumberFormat="1" applyFont="1" applyFill="1" applyBorder="1" applyAlignment="1">
      <alignment horizontal="center"/>
    </xf>
    <xf numFmtId="49" fontId="36" fillId="15" borderId="45" xfId="0" applyNumberFormat="1" applyFont="1" applyFill="1" applyBorder="1" applyAlignment="1">
      <alignment horizontal="center"/>
    </xf>
    <xf numFmtId="49" fontId="36" fillId="13" borderId="45" xfId="0" applyNumberFormat="1" applyFont="1" applyFill="1" applyBorder="1" applyAlignment="1">
      <alignment horizontal="center"/>
    </xf>
    <xf numFmtId="49" fontId="37" fillId="15" borderId="4" xfId="0" applyNumberFormat="1" applyFont="1" applyFill="1" applyBorder="1" applyAlignment="1">
      <alignment horizontal="center"/>
    </xf>
    <xf numFmtId="49" fontId="37" fillId="13" borderId="4" xfId="0" applyNumberFormat="1" applyFont="1" applyFill="1" applyBorder="1" applyAlignment="1">
      <alignment horizontal="center"/>
    </xf>
    <xf numFmtId="49" fontId="36" fillId="15" borderId="0" xfId="0" applyNumberFormat="1" applyFont="1" applyFill="1" applyAlignment="1">
      <alignment horizontal="center"/>
    </xf>
    <xf numFmtId="49" fontId="36" fillId="13" borderId="0" xfId="0" applyNumberFormat="1" applyFont="1" applyFill="1" applyAlignment="1">
      <alignment horizontal="center"/>
    </xf>
    <xf numFmtId="0" fontId="0" fillId="15" borderId="16" xfId="0" applyFill="1" applyBorder="1"/>
    <xf numFmtId="49" fontId="36" fillId="15" borderId="52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4" fontId="0" fillId="0" borderId="16" xfId="0" applyNumberFormat="1" applyBorder="1"/>
    <xf numFmtId="0" fontId="0" fillId="0" borderId="16" xfId="0" applyBorder="1" applyAlignment="1">
      <alignment horizontal="center"/>
    </xf>
    <xf numFmtId="49" fontId="36" fillId="13" borderId="4" xfId="0" applyNumberFormat="1" applyFont="1" applyFill="1" applyBorder="1" applyAlignment="1">
      <alignment horizontal="center"/>
    </xf>
    <xf numFmtId="0" fontId="26" fillId="15" borderId="3" xfId="0" applyFont="1" applyFill="1" applyBorder="1" applyAlignment="1">
      <alignment horizontal="center" vertical="center"/>
    </xf>
    <xf numFmtId="0" fontId="26" fillId="13" borderId="3" xfId="0" applyFont="1" applyFill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 wrapText="1"/>
    </xf>
    <xf numFmtId="4" fontId="26" fillId="13" borderId="4" xfId="0" applyNumberFormat="1" applyFont="1" applyFill="1" applyBorder="1" applyAlignment="1">
      <alignment horizontal="center" vertical="center" wrapText="1"/>
    </xf>
    <xf numFmtId="49" fontId="38" fillId="13" borderId="4" xfId="0" applyNumberFormat="1" applyFont="1" applyFill="1" applyBorder="1" applyAlignment="1">
      <alignment horizontal="center"/>
    </xf>
    <xf numFmtId="0" fontId="33" fillId="13" borderId="4" xfId="0" applyFont="1" applyFill="1" applyBorder="1" applyAlignment="1">
      <alignment horizontal="center"/>
    </xf>
    <xf numFmtId="4" fontId="33" fillId="13" borderId="4" xfId="0" applyNumberFormat="1" applyFont="1" applyFill="1" applyBorder="1" applyAlignment="1">
      <alignment horizontal="center"/>
    </xf>
    <xf numFmtId="49" fontId="37" fillId="0" borderId="4" xfId="0" applyNumberFormat="1" applyFont="1" applyBorder="1" applyAlignment="1">
      <alignment horizontal="center"/>
    </xf>
    <xf numFmtId="49" fontId="26" fillId="0" borderId="4" xfId="0" applyNumberFormat="1" applyFont="1" applyBorder="1"/>
    <xf numFmtId="166" fontId="37" fillId="0" borderId="4" xfId="0" applyNumberFormat="1" applyFont="1" applyBorder="1"/>
    <xf numFmtId="4" fontId="26" fillId="0" borderId="4" xfId="0" applyNumberFormat="1" applyFont="1" applyBorder="1"/>
    <xf numFmtId="0" fontId="5" fillId="12" borderId="54" xfId="0" applyFont="1" applyFill="1" applyBorder="1" applyAlignment="1">
      <alignment vertical="center"/>
    </xf>
    <xf numFmtId="49" fontId="26" fillId="13" borderId="52" xfId="0" applyNumberFormat="1" applyFont="1" applyFill="1" applyBorder="1"/>
    <xf numFmtId="4" fontId="26" fillId="15" borderId="4" xfId="0" applyNumberFormat="1" applyFont="1" applyFill="1" applyBorder="1"/>
    <xf numFmtId="4" fontId="26" fillId="13" borderId="4" xfId="0" applyNumberFormat="1" applyFont="1" applyFill="1" applyBorder="1"/>
    <xf numFmtId="0" fontId="0" fillId="15" borderId="45" xfId="0" applyFill="1" applyBorder="1" applyAlignment="1">
      <alignment horizontal="center" wrapText="1"/>
    </xf>
    <xf numFmtId="0" fontId="0" fillId="13" borderId="45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0" fillId="15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43" fontId="35" fillId="15" borderId="53" xfId="23" applyFont="1" applyFill="1" applyBorder="1" applyAlignment="1">
      <alignment horizontal="right"/>
    </xf>
    <xf numFmtId="164" fontId="0" fillId="15" borderId="4" xfId="0" applyNumberFormat="1" applyFill="1" applyBorder="1" applyAlignment="1">
      <alignment horizontal="center"/>
    </xf>
    <xf numFmtId="164" fontId="0" fillId="13" borderId="4" xfId="0" applyNumberFormat="1" applyFill="1" applyBorder="1" applyAlignment="1">
      <alignment horizontal="center"/>
    </xf>
    <xf numFmtId="43" fontId="35" fillId="13" borderId="4" xfId="23" applyFont="1" applyFill="1" applyBorder="1" applyAlignment="1">
      <alignment horizontal="right"/>
    </xf>
    <xf numFmtId="43" fontId="35" fillId="15" borderId="4" xfId="23" applyFont="1" applyFill="1" applyBorder="1" applyAlignment="1">
      <alignment horizontal="right"/>
    </xf>
    <xf numFmtId="0" fontId="0" fillId="13" borderId="2" xfId="0" applyFill="1" applyBorder="1" applyAlignment="1">
      <alignment horizontal="center" wrapText="1"/>
    </xf>
    <xf numFmtId="0" fontId="0" fillId="15" borderId="53" xfId="0" applyFill="1" applyBorder="1" applyAlignment="1">
      <alignment horizontal="center"/>
    </xf>
    <xf numFmtId="0" fontId="0" fillId="15" borderId="4" xfId="0" applyFill="1" applyBorder="1" applyAlignment="1">
      <alignment vertical="center"/>
    </xf>
    <xf numFmtId="0" fontId="0" fillId="13" borderId="4" xfId="0" applyFill="1" applyBorder="1" applyAlignment="1">
      <alignment vertical="center"/>
    </xf>
    <xf numFmtId="0" fontId="39" fillId="13" borderId="4" xfId="0" applyFont="1" applyFill="1" applyBorder="1" applyAlignment="1">
      <alignment vertical="center"/>
    </xf>
    <xf numFmtId="0" fontId="0" fillId="13" borderId="5" xfId="0" applyFill="1" applyBorder="1" applyAlignment="1">
      <alignment horizontal="center"/>
    </xf>
    <xf numFmtId="0" fontId="40" fillId="15" borderId="4" xfId="0" applyFont="1" applyFill="1" applyBorder="1" applyAlignment="1">
      <alignment horizontal="center" vertical="center"/>
    </xf>
    <xf numFmtId="0" fontId="40" fillId="13" borderId="4" xfId="0" applyFont="1" applyFill="1" applyBorder="1" applyAlignment="1">
      <alignment horizontal="center" vertical="center"/>
    </xf>
    <xf numFmtId="4" fontId="40" fillId="15" borderId="4" xfId="0" applyNumberFormat="1" applyFont="1" applyFill="1" applyBorder="1" applyAlignment="1">
      <alignment horizontal="center" vertical="center" wrapText="1"/>
    </xf>
    <xf numFmtId="4" fontId="40" fillId="13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Border="1"/>
    <xf numFmtId="0" fontId="0" fillId="0" borderId="0" xfId="0" applyAlignment="1">
      <alignment horizontal="right"/>
    </xf>
    <xf numFmtId="3" fontId="1" fillId="7" borderId="1" xfId="0" applyNumberFormat="1" applyFont="1" applyFill="1" applyBorder="1" applyAlignment="1">
      <alignment horizontal="center"/>
    </xf>
    <xf numFmtId="3" fontId="1" fillId="7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3" fontId="1" fillId="8" borderId="3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10" borderId="1" xfId="0" applyNumberFormat="1" applyFont="1" applyFill="1" applyBorder="1" applyAlignment="1">
      <alignment horizontal="center"/>
    </xf>
    <xf numFmtId="3" fontId="1" fillId="10" borderId="3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3" fontId="1" fillId="11" borderId="1" xfId="0" applyNumberFormat="1" applyFont="1" applyFill="1" applyBorder="1" applyAlignment="1">
      <alignment horizontal="center"/>
    </xf>
    <xf numFmtId="3" fontId="1" fillId="11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24" fillId="12" borderId="36" xfId="0" applyFont="1" applyFill="1" applyBorder="1" applyAlignment="1">
      <alignment horizontal="center" vertical="center" wrapText="1"/>
    </xf>
    <xf numFmtId="0" fontId="24" fillId="12" borderId="20" xfId="0" applyFont="1" applyFill="1" applyBorder="1" applyAlignment="1">
      <alignment horizontal="center" vertical="center" wrapText="1"/>
    </xf>
    <xf numFmtId="0" fontId="24" fillId="12" borderId="40" xfId="0" applyFont="1" applyFill="1" applyBorder="1" applyAlignment="1">
      <alignment horizontal="center" vertical="center" wrapText="1"/>
    </xf>
    <xf numFmtId="0" fontId="24" fillId="12" borderId="41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center" vertical="center" wrapText="1"/>
    </xf>
    <xf numFmtId="0" fontId="24" fillId="12" borderId="3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5">
    <cellStyle name="Comma 2" xfId="6" xr:uid="{00000000-0005-0000-0000-000000000000}"/>
    <cellStyle name="Comma 2 2" xfId="2" xr:uid="{00000000-0005-0000-0000-000001000000}"/>
    <cellStyle name="Euro" xfId="7" xr:uid="{00000000-0005-0000-0000-000002000000}"/>
    <cellStyle name="Euro 2" xfId="8" xr:uid="{00000000-0005-0000-0000-000003000000}"/>
    <cellStyle name="Euro 2 2" xfId="9" xr:uid="{00000000-0005-0000-0000-000004000000}"/>
    <cellStyle name="Millares" xfId="23" builtinId="3"/>
    <cellStyle name="Millares 2" xfId="3" xr:uid="{00000000-0005-0000-0000-000006000000}"/>
    <cellStyle name="Millares 2 2" xfId="10" xr:uid="{00000000-0005-0000-0000-000007000000}"/>
    <cellStyle name="Millares 2 2 2" xfId="11" xr:uid="{00000000-0005-0000-0000-000008000000}"/>
    <cellStyle name="Millares 3" xfId="19" xr:uid="{00000000-0005-0000-0000-000009000000}"/>
    <cellStyle name="Millares 4" xfId="22" xr:uid="{40A1D7C5-0480-4AF3-89FA-D35F2852E94D}"/>
    <cellStyle name="Normal" xfId="0" builtinId="0"/>
    <cellStyle name="Normal 2" xfId="12" xr:uid="{00000000-0005-0000-0000-00000B000000}"/>
    <cellStyle name="Normal 2 2" xfId="4" xr:uid="{00000000-0005-0000-0000-00000C000000}"/>
    <cellStyle name="Normal 2 3" xfId="18" xr:uid="{00000000-0005-0000-0000-00000D000000}"/>
    <cellStyle name="Normal 2 4" xfId="20" xr:uid="{00000000-0005-0000-0000-00000E000000}"/>
    <cellStyle name="Normal 3" xfId="1" xr:uid="{00000000-0005-0000-0000-00000F000000}"/>
    <cellStyle name="Normal 3 2" xfId="13" xr:uid="{00000000-0005-0000-0000-000010000000}"/>
    <cellStyle name="Normal 3 2 2" xfId="5" xr:uid="{00000000-0005-0000-0000-000011000000}"/>
    <cellStyle name="Normal 3 3" xfId="24" xr:uid="{37DDDFCD-D75E-42B5-AB38-B2A158E3E0B5}"/>
    <cellStyle name="Normal 5" xfId="14" xr:uid="{00000000-0005-0000-0000-000012000000}"/>
    <cellStyle name="Porcentaje" xfId="21" builtinId="5"/>
    <cellStyle name="Porcentual 2" xfId="15" xr:uid="{00000000-0005-0000-0000-000014000000}"/>
    <cellStyle name="Porcentual 2 2" xfId="16" xr:uid="{00000000-0005-0000-0000-000015000000}"/>
    <cellStyle name="Porcentual 2 2 2" xfId="17" xr:uid="{00000000-0005-0000-0000-000016000000}"/>
  </cellStyles>
  <dxfs count="5">
    <dxf>
      <fill>
        <patternFill patternType="solid">
          <fgColor indexed="64"/>
          <bgColor rgb="FF003B76"/>
        </patternFill>
      </fill>
    </dxf>
    <dxf>
      <numFmt numFmtId="4" formatCode="#,##0.00"/>
      <fill>
        <patternFill patternType="solid">
          <fgColor theme="0" tint="-0.14999847407452621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0" tint="-0.14999847407452621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bottom style="thin">
          <color indexed="64"/>
        </bottom>
      </border>
    </dxf>
  </dxfs>
  <tableStyles count="0" defaultTableStyle="TableStyleMedium2" defaultPivotStyle="PivotStyleLight16"/>
  <colors>
    <mruColors>
      <color rgb="FF003B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28575</xdr:rowOff>
    </xdr:from>
    <xdr:to>
      <xdr:col>3</xdr:col>
      <xdr:colOff>34575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F05EEA-8918-4A1B-B068-BE11FFE23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8575"/>
          <a:ext cx="210150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594673</xdr:colOff>
      <xdr:row>0</xdr:row>
      <xdr:rowOff>695120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886E68-1BE7-47C3-A14A-CB2B90B80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2776" cy="695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3</xdr:col>
      <xdr:colOff>258345</xdr:colOff>
      <xdr:row>0</xdr:row>
      <xdr:rowOff>828674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4E2EC2-B806-4022-8C02-0130BFCE1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0"/>
          <a:ext cx="2077620" cy="828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948977</xdr:colOff>
      <xdr:row>0</xdr:row>
      <xdr:rowOff>838200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F77F70-EF17-461C-BC2B-F621CC482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1502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3</xdr:col>
      <xdr:colOff>77505</xdr:colOff>
      <xdr:row>3</xdr:row>
      <xdr:rowOff>180974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1D9418-00BD-4261-AF92-976B3A207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125380" cy="847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0</xdr:row>
      <xdr:rowOff>0</xdr:rowOff>
    </xdr:from>
    <xdr:to>
      <xdr:col>3</xdr:col>
      <xdr:colOff>520896</xdr:colOff>
      <xdr:row>0</xdr:row>
      <xdr:rowOff>914400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8D94B9-5213-4ADD-9632-8398E1B34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4" y="0"/>
          <a:ext cx="2292547" cy="914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2</xdr:col>
      <xdr:colOff>429930</xdr:colOff>
      <xdr:row>2</xdr:row>
      <xdr:rowOff>9524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556118-01DA-4414-99A9-CBBCBB45A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2125380" cy="8477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2F4DFE-5C81-45D2-939B-CF14CC934A73}" name="Tabla2" displayName="Tabla2" ref="Y4:AB138" totalsRowShown="0" tableBorderDxfId="4">
  <autoFilter ref="Y4:AB138" xr:uid="{DB2F4DFE-5C81-45D2-939B-CF14CC934A73}"/>
  <tableColumns count="4">
    <tableColumn id="1" xr3:uid="{17E7E3B1-DBF7-458D-BD0B-C5066E8BD5E3}" name="Mes " dataDxfId="3"/>
    <tableColumn id="2" xr3:uid="{0B662BD7-9DD2-4815-96E4-E39837232C72}" name="Sexo " dataDxfId="2"/>
    <tableColumn id="3" xr3:uid="{780CE72D-5C5F-42B7-9285-B90AB247040F}" name="Relación con Fallecido" dataDxfId="1"/>
    <tableColumn id="4" xr3:uid="{D9941D1E-9B4F-4711-B617-5F8E9553CBE8}" name="Monto RD$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4" displayName="Tabla14" ref="A4:F1047548" totalsRowShown="0" headerRowDxfId="0">
  <autoFilter ref="A4:F1047548" xr:uid="{00000000-0009-0000-0100-000001000000}"/>
  <tableColumns count="6">
    <tableColumn id="2" xr3:uid="{00000000-0010-0000-0000-000002000000}" name="Mes"/>
    <tableColumn id="4" xr3:uid="{00000000-0010-0000-0000-000004000000}" name="sexo del fallecido"/>
    <tableColumn id="7" xr3:uid="{00000000-0010-0000-0000-000007000000}" name="Causa de Fallecimiento"/>
    <tableColumn id="8" xr3:uid="{00000000-0010-0000-0000-000008000000}" name="Cantidad de beneficiarios"/>
    <tableColumn id="5" xr3:uid="{00000000-0010-0000-0000-000005000000}" name="parentesco del beneficiario"/>
    <tableColumn id="1" xr3:uid="{00000000-0010-0000-0000-000001000000}" name="Mon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8"/>
  <sheetViews>
    <sheetView showGridLines="0" topLeftCell="A20" workbookViewId="0">
      <selection activeCell="M49" sqref="M49"/>
    </sheetView>
  </sheetViews>
  <sheetFormatPr baseColWidth="10" defaultColWidth="11.42578125" defaultRowHeight="15" x14ac:dyDescent="0.25"/>
  <cols>
    <col min="1" max="1" width="17" bestFit="1" customWidth="1"/>
    <col min="2" max="3" width="9" customWidth="1"/>
    <col min="4" max="4" width="14.28515625" customWidth="1"/>
    <col min="6" max="6" width="7.140625" customWidth="1"/>
    <col min="7" max="7" width="17" customWidth="1"/>
    <col min="8" max="8" width="9" bestFit="1" customWidth="1"/>
    <col min="9" max="9" width="8.42578125" bestFit="1" customWidth="1"/>
    <col min="10" max="10" width="14" customWidth="1"/>
    <col min="11" max="11" width="9" bestFit="1" customWidth="1"/>
    <col min="12" max="12" width="7.140625" customWidth="1"/>
    <col min="13" max="13" width="17.28515625" customWidth="1"/>
    <col min="14" max="15" width="9" customWidth="1"/>
    <col min="16" max="16" width="12.28515625" customWidth="1"/>
    <col min="17" max="17" width="9" customWidth="1"/>
    <col min="18" max="18" width="16.28515625" customWidth="1"/>
  </cols>
  <sheetData>
    <row r="2" spans="1:17" ht="18.75" x14ac:dyDescent="0.3">
      <c r="D2" s="1" t="s">
        <v>0</v>
      </c>
    </row>
    <row r="3" spans="1:17" ht="18.75" x14ac:dyDescent="0.3">
      <c r="G3" s="2" t="s">
        <v>126</v>
      </c>
    </row>
    <row r="6" spans="1:17" x14ac:dyDescent="0.25">
      <c r="B6" s="294" t="s">
        <v>1</v>
      </c>
      <c r="C6" s="295"/>
      <c r="D6" s="295"/>
      <c r="E6" s="296"/>
      <c r="H6" s="297" t="s">
        <v>2</v>
      </c>
      <c r="I6" s="298"/>
      <c r="J6" s="298"/>
      <c r="K6" s="299"/>
      <c r="L6" s="3"/>
      <c r="M6" s="4"/>
      <c r="N6" s="300" t="s">
        <v>3</v>
      </c>
      <c r="O6" s="301"/>
      <c r="P6" s="301"/>
      <c r="Q6" s="302"/>
    </row>
    <row r="7" spans="1:17" s="9" customFormat="1" ht="30" x14ac:dyDescent="0.25">
      <c r="A7" s="5" t="s">
        <v>4</v>
      </c>
      <c r="B7" s="6" t="s">
        <v>5</v>
      </c>
      <c r="C7" s="6" t="s">
        <v>6</v>
      </c>
      <c r="D7" s="7" t="s">
        <v>7</v>
      </c>
      <c r="E7" s="8" t="s">
        <v>8</v>
      </c>
      <c r="G7" s="10" t="s">
        <v>4</v>
      </c>
      <c r="H7" s="11" t="s">
        <v>5</v>
      </c>
      <c r="I7" s="11" t="s">
        <v>6</v>
      </c>
      <c r="J7" s="7" t="s">
        <v>7</v>
      </c>
      <c r="K7" s="8" t="s">
        <v>8</v>
      </c>
      <c r="L7" s="12"/>
      <c r="M7" s="10" t="s">
        <v>4</v>
      </c>
      <c r="N7" s="8" t="s">
        <v>5</v>
      </c>
      <c r="O7" s="8" t="s">
        <v>6</v>
      </c>
      <c r="P7" s="7" t="s">
        <v>7</v>
      </c>
      <c r="Q7" s="8" t="s">
        <v>8</v>
      </c>
    </row>
    <row r="8" spans="1:17" x14ac:dyDescent="0.25">
      <c r="A8" s="13" t="s">
        <v>9</v>
      </c>
      <c r="B8" s="303" t="s">
        <v>10</v>
      </c>
      <c r="C8" s="304"/>
      <c r="D8" s="304"/>
      <c r="E8" s="305"/>
      <c r="G8" s="13" t="s">
        <v>9</v>
      </c>
      <c r="H8" s="306" t="s">
        <v>10</v>
      </c>
      <c r="I8" s="307"/>
      <c r="J8" s="307"/>
      <c r="K8" s="308"/>
      <c r="L8" s="14"/>
      <c r="M8" s="13" t="s">
        <v>9</v>
      </c>
      <c r="N8" s="185">
        <v>1</v>
      </c>
      <c r="O8" s="185">
        <v>11</v>
      </c>
      <c r="P8" s="290">
        <v>280558.01</v>
      </c>
      <c r="Q8" s="52">
        <v>1</v>
      </c>
    </row>
    <row r="9" spans="1:17" x14ac:dyDescent="0.25">
      <c r="A9" s="13" t="s">
        <v>11</v>
      </c>
      <c r="B9" s="290">
        <v>1007</v>
      </c>
      <c r="C9" s="290">
        <v>2935</v>
      </c>
      <c r="D9" s="290">
        <v>255332119.90000501</v>
      </c>
      <c r="E9" s="15">
        <v>1</v>
      </c>
      <c r="G9" s="13" t="s">
        <v>11</v>
      </c>
      <c r="H9" s="290">
        <v>218</v>
      </c>
      <c r="I9" s="290">
        <v>417</v>
      </c>
      <c r="J9" s="290">
        <v>34063321.309999973</v>
      </c>
      <c r="K9" s="16">
        <v>1</v>
      </c>
      <c r="L9" s="14"/>
      <c r="M9" s="13" t="s">
        <v>9</v>
      </c>
      <c r="N9" s="185">
        <v>0</v>
      </c>
      <c r="O9" s="185">
        <v>3</v>
      </c>
      <c r="P9" s="290">
        <v>111860.81</v>
      </c>
      <c r="Q9" s="53">
        <v>2</v>
      </c>
    </row>
    <row r="10" spans="1:17" x14ac:dyDescent="0.25">
      <c r="A10" s="13" t="s">
        <v>11</v>
      </c>
      <c r="B10" s="290">
        <v>2040</v>
      </c>
      <c r="C10" s="290">
        <v>5619</v>
      </c>
      <c r="D10" s="290">
        <v>495996085.56001669</v>
      </c>
      <c r="E10" s="15">
        <v>2</v>
      </c>
      <c r="G10" s="13" t="s">
        <v>11</v>
      </c>
      <c r="H10" s="290">
        <v>429</v>
      </c>
      <c r="I10" s="290">
        <v>678</v>
      </c>
      <c r="J10" s="290">
        <v>58169070.759999961</v>
      </c>
      <c r="K10" s="16">
        <v>2</v>
      </c>
      <c r="L10" s="14"/>
      <c r="M10" s="13" t="s">
        <v>9</v>
      </c>
      <c r="N10" s="185">
        <v>4</v>
      </c>
      <c r="O10" s="185">
        <v>14</v>
      </c>
      <c r="P10" s="290">
        <v>351329.1</v>
      </c>
      <c r="Q10" s="53">
        <v>3</v>
      </c>
    </row>
    <row r="11" spans="1:17" x14ac:dyDescent="0.25">
      <c r="A11" s="13" t="s">
        <v>11</v>
      </c>
      <c r="B11" s="290">
        <v>1523</v>
      </c>
      <c r="C11" s="290">
        <v>5718</v>
      </c>
      <c r="D11" s="290">
        <v>454180446.94001836</v>
      </c>
      <c r="E11" s="15">
        <v>3</v>
      </c>
      <c r="G11" s="13" t="s">
        <v>11</v>
      </c>
      <c r="H11" s="290">
        <v>377</v>
      </c>
      <c r="I11" s="290">
        <v>787</v>
      </c>
      <c r="J11" s="290">
        <v>59844708.990000032</v>
      </c>
      <c r="K11" s="16">
        <v>3</v>
      </c>
      <c r="L11" s="14"/>
      <c r="M11" s="13" t="s">
        <v>9</v>
      </c>
      <c r="N11" s="185">
        <v>8</v>
      </c>
      <c r="O11" s="185">
        <v>41</v>
      </c>
      <c r="P11" s="290">
        <v>1308034.0999999999</v>
      </c>
      <c r="Q11" s="53">
        <v>4</v>
      </c>
    </row>
    <row r="12" spans="1:17" x14ac:dyDescent="0.25">
      <c r="A12" s="13" t="s">
        <v>11</v>
      </c>
      <c r="B12" s="290">
        <v>1392</v>
      </c>
      <c r="C12" s="290">
        <v>7391</v>
      </c>
      <c r="D12" s="290">
        <v>551445037.33001816</v>
      </c>
      <c r="E12" s="15">
        <v>4</v>
      </c>
      <c r="G12" s="13" t="s">
        <v>11</v>
      </c>
      <c r="H12" s="290">
        <v>360</v>
      </c>
      <c r="I12" s="290">
        <v>773</v>
      </c>
      <c r="J12" s="290">
        <v>61122359.749999985</v>
      </c>
      <c r="K12" s="16">
        <v>4</v>
      </c>
      <c r="L12" s="14"/>
      <c r="M12" s="13" t="s">
        <v>9</v>
      </c>
      <c r="N12" s="185">
        <v>0</v>
      </c>
      <c r="O12" s="185">
        <v>24</v>
      </c>
      <c r="P12" s="290">
        <v>736421.78999999992</v>
      </c>
      <c r="Q12" s="53">
        <v>5</v>
      </c>
    </row>
    <row r="13" spans="1:17" x14ac:dyDescent="0.25">
      <c r="A13" s="13" t="s">
        <v>11</v>
      </c>
      <c r="B13" s="290">
        <v>1594</v>
      </c>
      <c r="C13" s="290">
        <v>7818</v>
      </c>
      <c r="D13" s="290">
        <v>591264493.2500124</v>
      </c>
      <c r="E13" s="15">
        <v>5</v>
      </c>
      <c r="G13" s="13" t="s">
        <v>11</v>
      </c>
      <c r="H13" s="290">
        <v>321</v>
      </c>
      <c r="I13" s="290">
        <v>894</v>
      </c>
      <c r="J13" s="290">
        <v>65983752.729999922</v>
      </c>
      <c r="K13" s="16">
        <v>5</v>
      </c>
      <c r="L13" s="14"/>
      <c r="M13" s="13" t="s">
        <v>9</v>
      </c>
      <c r="N13" s="185">
        <v>5</v>
      </c>
      <c r="O13" s="185">
        <v>54</v>
      </c>
      <c r="P13" s="290">
        <v>1523010.9099999995</v>
      </c>
      <c r="Q13" s="53">
        <v>6</v>
      </c>
    </row>
    <row r="14" spans="1:17" x14ac:dyDescent="0.25">
      <c r="A14" s="13" t="s">
        <v>11</v>
      </c>
      <c r="B14" s="290">
        <v>1810</v>
      </c>
      <c r="C14" s="290">
        <v>7444</v>
      </c>
      <c r="D14" s="290">
        <v>582027617.77001119</v>
      </c>
      <c r="E14" s="15">
        <v>6</v>
      </c>
      <c r="G14" s="13" t="s">
        <v>11</v>
      </c>
      <c r="H14" s="290">
        <v>567</v>
      </c>
      <c r="I14" s="290">
        <v>1247</v>
      </c>
      <c r="J14" s="290">
        <v>93154387.010000005</v>
      </c>
      <c r="K14" s="16">
        <v>6</v>
      </c>
      <c r="L14" s="14"/>
      <c r="M14" s="13" t="s">
        <v>9</v>
      </c>
      <c r="N14" s="185">
        <v>5</v>
      </c>
      <c r="O14" s="185">
        <v>22</v>
      </c>
      <c r="P14" s="290">
        <v>753946.54999999993</v>
      </c>
      <c r="Q14" s="53">
        <v>7</v>
      </c>
    </row>
    <row r="15" spans="1:17" x14ac:dyDescent="0.25">
      <c r="A15" s="13" t="s">
        <v>11</v>
      </c>
      <c r="B15" s="290">
        <v>1478</v>
      </c>
      <c r="C15" s="290">
        <v>5987</v>
      </c>
      <c r="D15" s="290">
        <v>481665500.22001588</v>
      </c>
      <c r="E15" s="15">
        <v>7</v>
      </c>
      <c r="G15" s="13" t="s">
        <v>11</v>
      </c>
      <c r="H15" s="290">
        <v>456</v>
      </c>
      <c r="I15" s="290">
        <v>1296</v>
      </c>
      <c r="J15" s="290">
        <v>92802133.280000091</v>
      </c>
      <c r="K15" s="16">
        <v>7</v>
      </c>
      <c r="L15" s="14"/>
      <c r="M15" s="13" t="s">
        <v>9</v>
      </c>
      <c r="N15" s="185">
        <v>6</v>
      </c>
      <c r="O15" s="185">
        <v>68</v>
      </c>
      <c r="P15" s="290">
        <v>1978916.3900000011</v>
      </c>
      <c r="Q15" s="53">
        <v>8</v>
      </c>
    </row>
    <row r="16" spans="1:17" x14ac:dyDescent="0.25">
      <c r="A16" s="13" t="s">
        <v>11</v>
      </c>
      <c r="B16" s="290">
        <v>2028</v>
      </c>
      <c r="C16" s="290">
        <v>7947</v>
      </c>
      <c r="D16" s="290">
        <v>626286506.72000372</v>
      </c>
      <c r="E16" s="15">
        <v>8</v>
      </c>
      <c r="G16" s="13" t="s">
        <v>11</v>
      </c>
      <c r="H16" s="290">
        <v>695</v>
      </c>
      <c r="I16" s="290">
        <v>1278</v>
      </c>
      <c r="J16" s="290">
        <v>102830635.61000025</v>
      </c>
      <c r="K16" s="16">
        <v>8</v>
      </c>
      <c r="L16" s="14"/>
      <c r="M16" s="13" t="s">
        <v>9</v>
      </c>
      <c r="N16" s="185">
        <v>4</v>
      </c>
      <c r="O16" s="185">
        <v>11</v>
      </c>
      <c r="P16" s="290">
        <v>424775.96999999991</v>
      </c>
      <c r="Q16" s="53">
        <v>9</v>
      </c>
    </row>
    <row r="17" spans="1:17" x14ac:dyDescent="0.25">
      <c r="A17" s="13" t="s">
        <v>11</v>
      </c>
      <c r="B17" s="290">
        <v>793</v>
      </c>
      <c r="C17" s="290">
        <v>2945</v>
      </c>
      <c r="D17" s="290">
        <v>238819154.80000427</v>
      </c>
      <c r="E17" s="15">
        <v>9</v>
      </c>
      <c r="G17" s="13" t="s">
        <v>11</v>
      </c>
      <c r="H17" s="290">
        <v>269</v>
      </c>
      <c r="I17" s="290">
        <v>486</v>
      </c>
      <c r="J17" s="290">
        <v>41689997.549999967</v>
      </c>
      <c r="K17" s="16">
        <v>9</v>
      </c>
      <c r="L17" s="14"/>
      <c r="M17" s="13" t="s">
        <v>9</v>
      </c>
      <c r="N17" s="185">
        <v>17</v>
      </c>
      <c r="O17" s="185">
        <v>204</v>
      </c>
      <c r="P17" s="290">
        <v>6623500</v>
      </c>
      <c r="Q17" s="53">
        <v>10</v>
      </c>
    </row>
    <row r="18" spans="1:17" x14ac:dyDescent="0.25">
      <c r="A18" s="13" t="s">
        <v>11</v>
      </c>
      <c r="B18" s="290">
        <v>2750</v>
      </c>
      <c r="C18" s="290">
        <v>13841</v>
      </c>
      <c r="D18" s="290">
        <v>1075174259</v>
      </c>
      <c r="E18" s="15">
        <v>10</v>
      </c>
      <c r="G18" s="13" t="s">
        <v>11</v>
      </c>
      <c r="H18" s="290">
        <v>839</v>
      </c>
      <c r="I18" s="290">
        <v>2114</v>
      </c>
      <c r="J18" s="290">
        <v>169651822</v>
      </c>
      <c r="K18" s="16">
        <v>10</v>
      </c>
      <c r="L18" s="14"/>
      <c r="M18" s="13" t="s">
        <v>9</v>
      </c>
      <c r="N18" s="185">
        <v>10</v>
      </c>
      <c r="O18" s="185">
        <v>60</v>
      </c>
      <c r="P18" s="290">
        <v>2177081.2499999991</v>
      </c>
      <c r="Q18" s="53">
        <v>11</v>
      </c>
    </row>
    <row r="19" spans="1:17" x14ac:dyDescent="0.25">
      <c r="A19" s="13" t="s">
        <v>11</v>
      </c>
      <c r="B19" s="290">
        <v>859</v>
      </c>
      <c r="C19" s="290">
        <v>3362</v>
      </c>
      <c r="D19" s="290">
        <v>268593182.77000707</v>
      </c>
      <c r="E19" s="15">
        <v>11</v>
      </c>
      <c r="G19" s="13" t="s">
        <v>11</v>
      </c>
      <c r="H19" s="290">
        <v>366</v>
      </c>
      <c r="I19" s="290">
        <v>678</v>
      </c>
      <c r="J19" s="290">
        <v>55829397.479999982</v>
      </c>
      <c r="K19" s="16">
        <v>11</v>
      </c>
      <c r="L19" s="14"/>
      <c r="M19" s="13" t="s">
        <v>9</v>
      </c>
      <c r="N19" s="185">
        <v>5</v>
      </c>
      <c r="O19" s="185">
        <v>12</v>
      </c>
      <c r="P19" s="290">
        <v>564175.00999999989</v>
      </c>
      <c r="Q19" s="53">
        <v>12</v>
      </c>
    </row>
    <row r="20" spans="1:17" x14ac:dyDescent="0.25">
      <c r="A20" s="13" t="s">
        <v>11</v>
      </c>
      <c r="B20" s="290">
        <v>799</v>
      </c>
      <c r="C20" s="290">
        <v>3493</v>
      </c>
      <c r="D20" s="290">
        <v>259138334.18000764</v>
      </c>
      <c r="E20" s="15">
        <v>12</v>
      </c>
      <c r="G20" s="13" t="s">
        <v>11</v>
      </c>
      <c r="H20" s="290">
        <v>178</v>
      </c>
      <c r="I20" s="290">
        <v>431</v>
      </c>
      <c r="J20" s="290">
        <v>33391610.139999982</v>
      </c>
      <c r="K20" s="16">
        <v>12</v>
      </c>
      <c r="L20" s="14"/>
      <c r="M20" s="13" t="s">
        <v>9</v>
      </c>
      <c r="N20" s="185">
        <v>0</v>
      </c>
      <c r="O20" s="185">
        <v>14</v>
      </c>
      <c r="P20" s="290">
        <v>346074.13999999996</v>
      </c>
      <c r="Q20" s="53">
        <v>13</v>
      </c>
    </row>
    <row r="21" spans="1:17" x14ac:dyDescent="0.25">
      <c r="A21" s="13" t="s">
        <v>11</v>
      </c>
      <c r="B21" s="290">
        <v>533</v>
      </c>
      <c r="C21" s="290">
        <v>2532</v>
      </c>
      <c r="D21" s="290">
        <v>192026009.88000226</v>
      </c>
      <c r="E21" s="15">
        <v>13</v>
      </c>
      <c r="G21" s="13" t="s">
        <v>11</v>
      </c>
      <c r="H21" s="290">
        <v>182</v>
      </c>
      <c r="I21" s="290">
        <v>544</v>
      </c>
      <c r="J21" s="290">
        <v>36553436.269999951</v>
      </c>
      <c r="K21" s="16">
        <v>13</v>
      </c>
      <c r="L21" s="14"/>
      <c r="M21" s="13" t="s">
        <v>9</v>
      </c>
      <c r="N21" s="185">
        <v>2</v>
      </c>
      <c r="O21" s="185">
        <v>8</v>
      </c>
      <c r="P21" s="290">
        <v>319320.35000000003</v>
      </c>
      <c r="Q21" s="53">
        <v>14</v>
      </c>
    </row>
    <row r="22" spans="1:17" x14ac:dyDescent="0.25">
      <c r="A22" s="13" t="s">
        <v>11</v>
      </c>
      <c r="B22" s="290">
        <v>860</v>
      </c>
      <c r="C22" s="290">
        <v>3620</v>
      </c>
      <c r="D22" s="290">
        <v>284638555.29000777</v>
      </c>
      <c r="E22" s="15">
        <v>14</v>
      </c>
      <c r="G22" s="13" t="s">
        <v>11</v>
      </c>
      <c r="H22" s="290">
        <v>277</v>
      </c>
      <c r="I22" s="290">
        <v>550</v>
      </c>
      <c r="J22" s="290">
        <v>46081240.500000007</v>
      </c>
      <c r="K22" s="16">
        <v>14</v>
      </c>
      <c r="L22" s="14"/>
      <c r="M22" s="13" t="s">
        <v>9</v>
      </c>
      <c r="N22" s="185">
        <v>20</v>
      </c>
      <c r="O22" s="185">
        <v>195</v>
      </c>
      <c r="P22" s="290">
        <v>6011648.6399999978</v>
      </c>
      <c r="Q22" s="53">
        <v>15</v>
      </c>
    </row>
    <row r="23" spans="1:17" x14ac:dyDescent="0.25">
      <c r="A23" s="13" t="s">
        <v>11</v>
      </c>
      <c r="B23" s="290">
        <v>2191</v>
      </c>
      <c r="C23" s="290">
        <v>10253</v>
      </c>
      <c r="D23" s="290">
        <v>775742945.23995936</v>
      </c>
      <c r="E23" s="15">
        <v>15</v>
      </c>
      <c r="G23" s="13" t="s">
        <v>11</v>
      </c>
      <c r="H23" s="290">
        <v>719</v>
      </c>
      <c r="I23" s="290">
        <v>2265</v>
      </c>
      <c r="J23" s="290">
        <v>149443674.26999977</v>
      </c>
      <c r="K23" s="16">
        <v>15</v>
      </c>
      <c r="L23" s="14"/>
      <c r="M23" s="13" t="s">
        <v>9</v>
      </c>
      <c r="N23" s="185">
        <v>5</v>
      </c>
      <c r="O23" s="185">
        <v>33</v>
      </c>
      <c r="P23" s="290">
        <v>1006377.71</v>
      </c>
      <c r="Q23" s="53">
        <v>16</v>
      </c>
    </row>
    <row r="24" spans="1:17" x14ac:dyDescent="0.25">
      <c r="A24" s="13" t="s">
        <v>11</v>
      </c>
      <c r="B24" s="290">
        <v>1274</v>
      </c>
      <c r="C24" s="290">
        <v>5378</v>
      </c>
      <c r="D24" s="290">
        <v>437507456.54000854</v>
      </c>
      <c r="E24" s="15">
        <v>16</v>
      </c>
      <c r="G24" s="13" t="s">
        <v>11</v>
      </c>
      <c r="H24" s="290">
        <v>304</v>
      </c>
      <c r="I24" s="290">
        <v>727</v>
      </c>
      <c r="J24" s="290">
        <v>55684354.309999987</v>
      </c>
      <c r="K24" s="16">
        <v>16</v>
      </c>
      <c r="L24" s="14"/>
      <c r="M24" s="13" t="s">
        <v>9</v>
      </c>
      <c r="N24" s="185">
        <v>2</v>
      </c>
      <c r="O24" s="185">
        <v>17</v>
      </c>
      <c r="P24" s="290">
        <v>690670.18</v>
      </c>
      <c r="Q24" s="53">
        <v>17</v>
      </c>
    </row>
    <row r="25" spans="1:17" x14ac:dyDescent="0.25">
      <c r="A25" s="13" t="s">
        <v>11</v>
      </c>
      <c r="B25" s="290">
        <v>1053</v>
      </c>
      <c r="C25" s="290">
        <v>3886</v>
      </c>
      <c r="D25" s="290">
        <v>319486299.29000688</v>
      </c>
      <c r="E25" s="15">
        <v>17</v>
      </c>
      <c r="G25" s="13" t="s">
        <v>11</v>
      </c>
      <c r="H25" s="290">
        <v>227</v>
      </c>
      <c r="I25" s="290">
        <v>403</v>
      </c>
      <c r="J25" s="290">
        <v>35428805.359999977</v>
      </c>
      <c r="K25" s="16">
        <v>17</v>
      </c>
      <c r="L25" s="14"/>
      <c r="M25" s="13" t="s">
        <v>9</v>
      </c>
      <c r="N25" s="185">
        <v>0</v>
      </c>
      <c r="O25" s="185">
        <v>2</v>
      </c>
      <c r="P25" s="290">
        <v>26740</v>
      </c>
      <c r="Q25" s="53">
        <v>18</v>
      </c>
    </row>
    <row r="26" spans="1:17" x14ac:dyDescent="0.25">
      <c r="A26" s="13" t="s">
        <v>11</v>
      </c>
      <c r="B26" s="290">
        <v>1351</v>
      </c>
      <c r="C26" s="290">
        <v>3547</v>
      </c>
      <c r="D26" s="290">
        <v>301611276.57001013</v>
      </c>
      <c r="E26" s="15">
        <v>18</v>
      </c>
      <c r="G26" s="13" t="s">
        <v>11</v>
      </c>
      <c r="H26" s="290">
        <v>172</v>
      </c>
      <c r="I26" s="290">
        <v>390</v>
      </c>
      <c r="J26" s="290">
        <v>28898933.229999978</v>
      </c>
      <c r="K26" s="16">
        <v>18</v>
      </c>
      <c r="L26" s="14"/>
      <c r="M26" s="17" t="s">
        <v>12</v>
      </c>
      <c r="N26" s="18">
        <f>SUM(N8:N25)</f>
        <v>94</v>
      </c>
      <c r="O26" s="18">
        <f>SUM(O8:O25)</f>
        <v>793</v>
      </c>
      <c r="P26" s="18">
        <f>SUM(P8:P25)</f>
        <v>25234440.91</v>
      </c>
      <c r="Q26" s="17"/>
    </row>
    <row r="27" spans="1:17" x14ac:dyDescent="0.25">
      <c r="A27" s="38" t="s">
        <v>12</v>
      </c>
      <c r="B27" s="18">
        <f>SUM(B9:B26)</f>
        <v>25335</v>
      </c>
      <c r="C27" s="18">
        <f>SUM(C9:C26)</f>
        <v>103716</v>
      </c>
      <c r="D27" s="18">
        <f>SUM(D9:D26)</f>
        <v>8190935281.2501163</v>
      </c>
      <c r="G27" s="19" t="s">
        <v>13</v>
      </c>
      <c r="H27" s="22">
        <f>SUM(H9:H26)</f>
        <v>6956</v>
      </c>
      <c r="I27" s="22">
        <f>SUM(I9:I26)</f>
        <v>15958</v>
      </c>
      <c r="J27" s="22">
        <f>SUM(J9:J26)</f>
        <v>1220623640.5499997</v>
      </c>
      <c r="K27" s="23"/>
      <c r="L27" s="21"/>
      <c r="M27" s="13" t="s">
        <v>11</v>
      </c>
      <c r="N27" s="290">
        <v>42</v>
      </c>
      <c r="O27" s="290">
        <v>52</v>
      </c>
      <c r="P27" s="290">
        <v>2728252.36</v>
      </c>
      <c r="Q27" s="53">
        <v>1</v>
      </c>
    </row>
    <row r="28" spans="1:17" x14ac:dyDescent="0.25">
      <c r="A28" s="13" t="s">
        <v>21</v>
      </c>
      <c r="B28" s="185">
        <v>63</v>
      </c>
      <c r="C28" s="185">
        <v>75</v>
      </c>
      <c r="D28" s="290">
        <v>16780972</v>
      </c>
      <c r="E28" s="21"/>
      <c r="H28" s="309">
        <f>H27+I27</f>
        <v>22914</v>
      </c>
      <c r="I28" s="310"/>
      <c r="J28" s="150"/>
      <c r="M28" s="13" t="s">
        <v>11</v>
      </c>
      <c r="N28" s="290">
        <v>18</v>
      </c>
      <c r="O28" s="290">
        <v>34</v>
      </c>
      <c r="P28" s="290">
        <v>1566442.14</v>
      </c>
      <c r="Q28" s="53">
        <v>2</v>
      </c>
    </row>
    <row r="29" spans="1:17" x14ac:dyDescent="0.25">
      <c r="A29" s="13" t="s">
        <v>22</v>
      </c>
      <c r="B29" s="185">
        <v>3</v>
      </c>
      <c r="C29" s="185">
        <v>3</v>
      </c>
      <c r="D29" s="290">
        <v>689608</v>
      </c>
      <c r="M29" s="13" t="s">
        <v>11</v>
      </c>
      <c r="N29" s="290">
        <v>46</v>
      </c>
      <c r="O29" s="290">
        <v>112</v>
      </c>
      <c r="P29" s="290">
        <v>4652741.6500000004</v>
      </c>
      <c r="Q29" s="52">
        <v>3</v>
      </c>
    </row>
    <row r="30" spans="1:17" x14ac:dyDescent="0.25">
      <c r="A30" s="13" t="s">
        <v>23</v>
      </c>
      <c r="B30" s="185">
        <v>43</v>
      </c>
      <c r="C30" s="185">
        <v>9</v>
      </c>
      <c r="D30" s="290">
        <v>5990126.3600000003</v>
      </c>
      <c r="G30" s="311" t="s">
        <v>27</v>
      </c>
      <c r="H30" s="311"/>
      <c r="I30" s="311"/>
      <c r="J30" s="311"/>
      <c r="M30" s="13" t="s">
        <v>11</v>
      </c>
      <c r="N30" s="290">
        <v>66</v>
      </c>
      <c r="O30" s="290">
        <v>240</v>
      </c>
      <c r="P30" s="290">
        <v>8717235.25</v>
      </c>
      <c r="Q30" s="53">
        <v>4</v>
      </c>
    </row>
    <row r="31" spans="1:17" x14ac:dyDescent="0.25">
      <c r="A31" s="46" t="s">
        <v>24</v>
      </c>
      <c r="B31" s="185">
        <v>8</v>
      </c>
      <c r="C31" s="185">
        <v>20</v>
      </c>
      <c r="D31" s="290">
        <v>3981833</v>
      </c>
      <c r="G31" s="10" t="s">
        <v>4</v>
      </c>
      <c r="H31" s="11" t="s">
        <v>5</v>
      </c>
      <c r="I31" s="11" t="s">
        <v>6</v>
      </c>
      <c r="J31" s="8" t="s">
        <v>28</v>
      </c>
      <c r="M31" s="13" t="s">
        <v>11</v>
      </c>
      <c r="N31" s="290">
        <v>23</v>
      </c>
      <c r="O31" s="290">
        <v>98</v>
      </c>
      <c r="P31" s="290">
        <v>3426526.76</v>
      </c>
      <c r="Q31" s="53">
        <v>5</v>
      </c>
    </row>
    <row r="32" spans="1:17" s="9" customFormat="1" x14ac:dyDescent="0.25">
      <c r="A32" s="46" t="s">
        <v>25</v>
      </c>
      <c r="B32" s="185">
        <v>1</v>
      </c>
      <c r="C32" s="185">
        <v>2</v>
      </c>
      <c r="D32" s="290">
        <v>495579</v>
      </c>
      <c r="E32"/>
      <c r="G32" s="13" t="s">
        <v>11</v>
      </c>
      <c r="H32" s="210">
        <v>2028</v>
      </c>
      <c r="I32" s="210">
        <v>7557</v>
      </c>
      <c r="J32" s="210">
        <v>253067436</v>
      </c>
      <c r="M32" s="13" t="s">
        <v>11</v>
      </c>
      <c r="N32" s="290">
        <v>68</v>
      </c>
      <c r="O32" s="290">
        <v>217</v>
      </c>
      <c r="P32" s="290">
        <v>8022091.0199999996</v>
      </c>
      <c r="Q32" s="52">
        <v>6</v>
      </c>
    </row>
    <row r="33" spans="1:17" s="9" customFormat="1" x14ac:dyDescent="0.25">
      <c r="A33" s="46" t="s">
        <v>26</v>
      </c>
      <c r="B33" s="185">
        <v>2</v>
      </c>
      <c r="C33" s="185">
        <v>0</v>
      </c>
      <c r="D33" s="290">
        <v>111103</v>
      </c>
      <c r="E33"/>
      <c r="G33" s="128" t="s">
        <v>92</v>
      </c>
      <c r="H33" s="319" t="s">
        <v>177</v>
      </c>
      <c r="I33" s="319"/>
      <c r="J33" s="210">
        <v>16479736</v>
      </c>
      <c r="M33" s="13" t="s">
        <v>11</v>
      </c>
      <c r="N33" s="290">
        <v>51</v>
      </c>
      <c r="O33" s="290">
        <v>121</v>
      </c>
      <c r="P33" s="290">
        <v>4895788.47</v>
      </c>
      <c r="Q33" s="52">
        <v>7</v>
      </c>
    </row>
    <row r="34" spans="1:17" x14ac:dyDescent="0.25">
      <c r="A34" s="39" t="s">
        <v>12</v>
      </c>
      <c r="B34" s="40">
        <f>SUM(B28:B33)</f>
        <v>120</v>
      </c>
      <c r="C34" s="40">
        <f>SUM(C28:C33)</f>
        <v>109</v>
      </c>
      <c r="D34" s="18">
        <f>SUM(D28:D33)</f>
        <v>28049221.359999999</v>
      </c>
      <c r="G34" s="19" t="s">
        <v>13</v>
      </c>
      <c r="H34" s="32">
        <f>+H32</f>
        <v>2028</v>
      </c>
      <c r="I34" s="32">
        <f>+I32</f>
        <v>7557</v>
      </c>
      <c r="J34" s="32">
        <f>+J32+J33</f>
        <v>269547172</v>
      </c>
      <c r="M34" s="13" t="s">
        <v>11</v>
      </c>
      <c r="N34" s="290">
        <v>101</v>
      </c>
      <c r="O34" s="290">
        <v>282</v>
      </c>
      <c r="P34" s="290">
        <v>10753761.16</v>
      </c>
      <c r="Q34" s="53">
        <v>8</v>
      </c>
    </row>
    <row r="35" spans="1:17" x14ac:dyDescent="0.25">
      <c r="A35" s="41" t="s">
        <v>13</v>
      </c>
      <c r="B35" s="42">
        <f>B27+B34</f>
        <v>25455</v>
      </c>
      <c r="C35" s="42">
        <f>C27+C34</f>
        <v>103825</v>
      </c>
      <c r="D35" s="20">
        <f>D27+D34</f>
        <v>8218984502.610116</v>
      </c>
      <c r="H35" s="320">
        <v>10715</v>
      </c>
      <c r="I35" s="321"/>
      <c r="M35" s="13" t="s">
        <v>11</v>
      </c>
      <c r="N35" s="290">
        <v>41</v>
      </c>
      <c r="O35" s="290">
        <v>84</v>
      </c>
      <c r="P35" s="290">
        <v>3525241.91</v>
      </c>
      <c r="Q35" s="53">
        <v>9</v>
      </c>
    </row>
    <row r="36" spans="1:17" ht="15.75" thickBot="1" x14ac:dyDescent="0.3">
      <c r="B36" s="312">
        <f>B35+C35</f>
        <v>129280</v>
      </c>
      <c r="C36" s="313"/>
      <c r="D36" s="14"/>
      <c r="M36" s="13" t="s">
        <v>11</v>
      </c>
      <c r="N36" s="290">
        <v>133</v>
      </c>
      <c r="O36" s="290">
        <v>544</v>
      </c>
      <c r="P36" s="290">
        <v>19736299</v>
      </c>
      <c r="Q36" s="52">
        <v>10</v>
      </c>
    </row>
    <row r="37" spans="1:17" x14ac:dyDescent="0.25">
      <c r="F37" s="24"/>
      <c r="G37" s="25"/>
      <c r="H37" s="25"/>
      <c r="I37" s="25"/>
      <c r="J37" s="25"/>
      <c r="K37" s="26"/>
      <c r="M37" s="13" t="s">
        <v>11</v>
      </c>
      <c r="N37" s="290">
        <v>43</v>
      </c>
      <c r="O37" s="290">
        <v>103</v>
      </c>
      <c r="P37" s="290">
        <v>4427529.08</v>
      </c>
      <c r="Q37" s="53">
        <v>11</v>
      </c>
    </row>
    <row r="38" spans="1:17" x14ac:dyDescent="0.25">
      <c r="B38" s="43" t="s">
        <v>14</v>
      </c>
      <c r="C38" s="44"/>
      <c r="D38" s="45"/>
      <c r="F38" s="47" t="s">
        <v>15</v>
      </c>
      <c r="G38" s="49"/>
      <c r="H38" s="49"/>
      <c r="I38" s="49"/>
      <c r="J38" s="49"/>
      <c r="K38" s="50"/>
      <c r="M38" s="13" t="s">
        <v>11</v>
      </c>
      <c r="N38" s="290">
        <v>7</v>
      </c>
      <c r="O38" s="290">
        <v>40</v>
      </c>
      <c r="P38" s="290">
        <v>1380000</v>
      </c>
      <c r="Q38" s="53">
        <v>12</v>
      </c>
    </row>
    <row r="39" spans="1:17" x14ac:dyDescent="0.25">
      <c r="A39" s="5" t="s">
        <v>4</v>
      </c>
      <c r="B39" s="8" t="s">
        <v>5</v>
      </c>
      <c r="C39" s="8" t="s">
        <v>6</v>
      </c>
      <c r="D39" s="48" t="s">
        <v>7</v>
      </c>
      <c r="F39" s="28"/>
      <c r="G39" s="29" t="s">
        <v>126</v>
      </c>
      <c r="H39" s="29"/>
      <c r="I39" s="9"/>
      <c r="J39" s="9"/>
      <c r="K39" s="30"/>
      <c r="M39" s="13" t="s">
        <v>11</v>
      </c>
      <c r="N39" s="290">
        <v>17</v>
      </c>
      <c r="O39" s="290">
        <v>71</v>
      </c>
      <c r="P39" s="290">
        <v>2470974.2999999998</v>
      </c>
      <c r="Q39" s="52">
        <v>13</v>
      </c>
    </row>
    <row r="40" spans="1:17" x14ac:dyDescent="0.25">
      <c r="A40" s="13" t="s">
        <v>9</v>
      </c>
      <c r="B40" s="290">
        <v>878</v>
      </c>
      <c r="C40" s="290">
        <v>882</v>
      </c>
      <c r="D40" s="290">
        <v>31788068</v>
      </c>
      <c r="F40" s="31"/>
      <c r="G40" s="23" t="s">
        <v>16</v>
      </c>
      <c r="H40" s="21">
        <v>4451</v>
      </c>
      <c r="I40" s="51"/>
      <c r="K40" s="27"/>
      <c r="M40" s="13" t="s">
        <v>11</v>
      </c>
      <c r="N40" s="290">
        <v>33</v>
      </c>
      <c r="O40" s="290">
        <v>69</v>
      </c>
      <c r="P40" s="290">
        <v>3013290.5</v>
      </c>
      <c r="Q40" s="53">
        <v>14</v>
      </c>
    </row>
    <row r="41" spans="1:17" x14ac:dyDescent="0.25">
      <c r="A41" s="13" t="s">
        <v>11</v>
      </c>
      <c r="B41" s="290">
        <v>432</v>
      </c>
      <c r="C41" s="290">
        <v>606</v>
      </c>
      <c r="D41" s="290">
        <v>27167507</v>
      </c>
      <c r="F41" s="31"/>
      <c r="G41" s="23" t="s">
        <v>17</v>
      </c>
      <c r="H41" s="21">
        <v>2778</v>
      </c>
      <c r="I41" s="51"/>
      <c r="K41" s="27"/>
      <c r="L41" s="14"/>
      <c r="M41" s="13" t="s">
        <v>11</v>
      </c>
      <c r="N41" s="290">
        <v>80</v>
      </c>
      <c r="O41" s="290">
        <v>455</v>
      </c>
      <c r="P41" s="290">
        <v>14956408.700000001</v>
      </c>
      <c r="Q41" s="53">
        <v>15</v>
      </c>
    </row>
    <row r="42" spans="1:17" x14ac:dyDescent="0.25">
      <c r="B42" s="32">
        <f>SUM(B40+B41)</f>
        <v>1310</v>
      </c>
      <c r="C42" s="32">
        <f>SUM(C40+C41)</f>
        <v>1488</v>
      </c>
      <c r="D42" s="32">
        <f>SUM(D40+D41)</f>
        <v>58955575</v>
      </c>
      <c r="F42" s="31"/>
      <c r="G42" s="23" t="s">
        <v>18</v>
      </c>
      <c r="H42" s="21">
        <v>22914</v>
      </c>
      <c r="K42" s="27"/>
      <c r="M42" s="13" t="s">
        <v>11</v>
      </c>
      <c r="N42" s="290">
        <v>28</v>
      </c>
      <c r="O42" s="290">
        <v>62</v>
      </c>
      <c r="P42" s="290">
        <v>2611706.2999999998</v>
      </c>
      <c r="Q42" s="52">
        <v>16</v>
      </c>
    </row>
    <row r="43" spans="1:17" x14ac:dyDescent="0.25">
      <c r="B43" s="314">
        <f>B42+C42</f>
        <v>2798</v>
      </c>
      <c r="C43" s="315"/>
      <c r="D43" s="14"/>
      <c r="F43" s="31"/>
      <c r="G43" s="23" t="s">
        <v>19</v>
      </c>
      <c r="H43" s="21">
        <v>129280</v>
      </c>
      <c r="K43" s="27"/>
      <c r="M43" s="13" t="s">
        <v>11</v>
      </c>
      <c r="N43" s="290">
        <v>23</v>
      </c>
      <c r="O43" s="290">
        <v>60</v>
      </c>
      <c r="P43" s="290">
        <v>2523221.1</v>
      </c>
      <c r="Q43" s="53">
        <v>17</v>
      </c>
    </row>
    <row r="44" spans="1:17" x14ac:dyDescent="0.25">
      <c r="F44" s="31"/>
      <c r="G44" s="23" t="s">
        <v>29</v>
      </c>
      <c r="H44" s="21">
        <v>10715</v>
      </c>
      <c r="K44" s="27"/>
      <c r="M44" s="13" t="s">
        <v>11</v>
      </c>
      <c r="N44" s="290">
        <v>45</v>
      </c>
      <c r="O44" s="290">
        <v>55</v>
      </c>
      <c r="P44" s="290">
        <v>2809000</v>
      </c>
      <c r="Q44" s="53">
        <v>18</v>
      </c>
    </row>
    <row r="45" spans="1:17" ht="15.75" thickBot="1" x14ac:dyDescent="0.3">
      <c r="F45" s="31"/>
      <c r="G45" s="23" t="s">
        <v>96</v>
      </c>
      <c r="H45" s="132">
        <v>17058</v>
      </c>
      <c r="K45" s="27"/>
      <c r="M45" s="17" t="s">
        <v>12</v>
      </c>
      <c r="N45" s="36">
        <f>SUM(N27:N44)</f>
        <v>865</v>
      </c>
      <c r="O45" s="36">
        <f>SUM(O27:O44)</f>
        <v>2699</v>
      </c>
      <c r="P45" s="18">
        <f>SUM(P27:P44)</f>
        <v>102216509.69999999</v>
      </c>
    </row>
    <row r="46" spans="1:17" ht="15.75" thickTop="1" x14ac:dyDescent="0.25">
      <c r="F46" s="31"/>
      <c r="G46" s="23" t="s">
        <v>5</v>
      </c>
      <c r="H46" s="21">
        <v>36708</v>
      </c>
      <c r="K46" s="27"/>
      <c r="M46" s="316" t="s">
        <v>20</v>
      </c>
      <c r="N46" s="317"/>
      <c r="O46" s="318"/>
      <c r="P46" s="18">
        <v>4647305</v>
      </c>
    </row>
    <row r="47" spans="1:17" x14ac:dyDescent="0.25">
      <c r="F47" s="31"/>
      <c r="G47" s="23" t="s">
        <v>6</v>
      </c>
      <c r="H47" s="21">
        <v>132320</v>
      </c>
      <c r="K47" s="27"/>
      <c r="M47" s="19" t="s">
        <v>13</v>
      </c>
      <c r="N47" s="37">
        <f>N26+N45</f>
        <v>959</v>
      </c>
      <c r="O47" s="37">
        <f>O26+O45</f>
        <v>3492</v>
      </c>
      <c r="P47" s="37">
        <f>P26+P45+P46</f>
        <v>132098255.60999998</v>
      </c>
    </row>
    <row r="48" spans="1:17" ht="15.75" thickBot="1" x14ac:dyDescent="0.3">
      <c r="F48" s="33"/>
      <c r="G48" s="34"/>
      <c r="H48" s="34"/>
      <c r="I48" s="34"/>
      <c r="J48" s="34"/>
      <c r="K48" s="35"/>
      <c r="N48" s="292">
        <f>N47+O47</f>
        <v>4451</v>
      </c>
      <c r="O48" s="293"/>
      <c r="P48" s="14"/>
    </row>
  </sheetData>
  <mergeCells count="13">
    <mergeCell ref="N48:O48"/>
    <mergeCell ref="B6:E6"/>
    <mergeCell ref="H6:K6"/>
    <mergeCell ref="N6:Q6"/>
    <mergeCell ref="B8:E8"/>
    <mergeCell ref="H8:K8"/>
    <mergeCell ref="H28:I28"/>
    <mergeCell ref="G30:J30"/>
    <mergeCell ref="B36:C36"/>
    <mergeCell ref="B43:C43"/>
    <mergeCell ref="M46:O46"/>
    <mergeCell ref="H33:I33"/>
    <mergeCell ref="H35:I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48"/>
  <sheetViews>
    <sheetView showGridLines="0" tabSelected="1" topLeftCell="I72" zoomScale="112" zoomScaleNormal="112" workbookViewId="0">
      <selection activeCell="T84" sqref="T84"/>
    </sheetView>
  </sheetViews>
  <sheetFormatPr baseColWidth="10" defaultRowHeight="15" x14ac:dyDescent="0.25"/>
  <cols>
    <col min="1" max="1" width="11.42578125" customWidth="1"/>
    <col min="2" max="2" width="5.7109375" bestFit="1" customWidth="1"/>
    <col min="3" max="3" width="12.42578125" customWidth="1"/>
    <col min="4" max="4" width="14.140625" bestFit="1" customWidth="1"/>
    <col min="5" max="5" width="5.28515625" bestFit="1" customWidth="1"/>
    <col min="6" max="6" width="5" customWidth="1"/>
    <col min="7" max="7" width="17.42578125" customWidth="1"/>
    <col min="8" max="8" width="16.140625" customWidth="1"/>
    <col min="9" max="9" width="48.42578125" customWidth="1"/>
    <col min="10" max="10" width="16.42578125" customWidth="1"/>
    <col min="11" max="11" width="11.7109375" customWidth="1"/>
    <col min="12" max="12" width="4.5703125" customWidth="1"/>
    <col min="13" max="13" width="12.7109375" customWidth="1"/>
    <col min="14" max="14" width="27.7109375" customWidth="1"/>
    <col min="15" max="15" width="12.85546875" customWidth="1"/>
    <col min="16" max="16" width="9.5703125" customWidth="1"/>
    <col min="17" max="17" width="8.85546875" customWidth="1"/>
    <col min="18" max="18" width="6.42578125" customWidth="1"/>
    <col min="19" max="19" width="11.28515625" customWidth="1"/>
    <col min="20" max="20" width="11.7109375" bestFit="1" customWidth="1"/>
    <col min="21" max="21" width="15.5703125" customWidth="1"/>
    <col min="22" max="22" width="10.5703125" customWidth="1"/>
    <col min="23" max="23" width="5.28515625" bestFit="1" customWidth="1"/>
    <col min="24" max="24" width="5.140625" customWidth="1"/>
    <col min="25" max="25" width="11.5703125" customWidth="1"/>
    <col min="26" max="26" width="7.42578125" customWidth="1"/>
    <col min="27" max="27" width="12.5703125" customWidth="1"/>
    <col min="28" max="28" width="12.7109375" customWidth="1"/>
    <col min="29" max="29" width="7.28515625" customWidth="1"/>
    <col min="30" max="30" width="13.7109375" customWidth="1"/>
    <col min="31" max="31" width="7" customWidth="1"/>
    <col min="32" max="32" width="46.140625" customWidth="1"/>
    <col min="33" max="33" width="21.5703125" customWidth="1"/>
  </cols>
  <sheetData>
    <row r="1" spans="1:33" ht="58.5" customHeight="1" x14ac:dyDescent="0.25"/>
    <row r="2" spans="1:33" ht="15.75" thickBot="1" x14ac:dyDescent="0.3">
      <c r="A2" s="322" t="s">
        <v>74</v>
      </c>
      <c r="B2" s="322"/>
      <c r="C2" s="322"/>
      <c r="D2" s="322"/>
      <c r="E2" s="322"/>
      <c r="F2" s="322"/>
      <c r="G2" s="322"/>
      <c r="H2" s="322"/>
      <c r="I2" s="322"/>
      <c r="J2" s="322"/>
      <c r="K2" s="323"/>
      <c r="M2" s="327" t="s">
        <v>3</v>
      </c>
      <c r="N2" s="328"/>
      <c r="O2" s="328"/>
      <c r="P2" s="328"/>
      <c r="Q2" s="328"/>
      <c r="R2" s="328"/>
      <c r="S2" s="328"/>
      <c r="T2" s="328"/>
      <c r="U2" s="328"/>
      <c r="V2" s="328"/>
      <c r="W2" s="328"/>
      <c r="Y2" s="329" t="s">
        <v>14</v>
      </c>
      <c r="Z2" s="330"/>
      <c r="AA2" s="330"/>
      <c r="AB2" s="330"/>
      <c r="AC2" s="330"/>
      <c r="AD2" s="330"/>
      <c r="AE2" s="330"/>
      <c r="AF2" s="330"/>
      <c r="AG2" s="330"/>
    </row>
    <row r="3" spans="1:33" ht="15.75" thickBot="1" x14ac:dyDescent="0.3">
      <c r="A3" s="324" t="s">
        <v>35</v>
      </c>
      <c r="B3" s="325"/>
      <c r="C3" s="325"/>
      <c r="D3" s="325"/>
      <c r="E3" s="326"/>
      <c r="G3" s="324" t="s">
        <v>36</v>
      </c>
      <c r="H3" s="332"/>
      <c r="I3" s="332"/>
      <c r="J3" s="332"/>
      <c r="K3" s="331"/>
      <c r="M3" s="324" t="s">
        <v>35</v>
      </c>
      <c r="N3" s="325"/>
      <c r="O3" s="325"/>
      <c r="P3" s="325"/>
      <c r="Q3" s="326"/>
      <c r="S3" s="324" t="s">
        <v>36</v>
      </c>
      <c r="T3" s="325"/>
      <c r="U3" s="325"/>
      <c r="V3" s="325"/>
      <c r="W3" s="326"/>
      <c r="Y3" s="324" t="s">
        <v>35</v>
      </c>
      <c r="Z3" s="332"/>
      <c r="AA3" s="325"/>
      <c r="AB3" s="326"/>
      <c r="AD3" s="324" t="s">
        <v>36</v>
      </c>
      <c r="AE3" s="325"/>
      <c r="AF3" s="325"/>
      <c r="AG3" s="331"/>
    </row>
    <row r="4" spans="1:33" ht="30" x14ac:dyDescent="0.25">
      <c r="A4" s="104" t="s">
        <v>30</v>
      </c>
      <c r="B4" s="104" t="s">
        <v>31</v>
      </c>
      <c r="C4" s="104" t="s">
        <v>37</v>
      </c>
      <c r="D4" s="104" t="s">
        <v>32</v>
      </c>
      <c r="E4" s="104" t="s">
        <v>33</v>
      </c>
      <c r="G4" s="104" t="s">
        <v>30</v>
      </c>
      <c r="H4" s="152" t="s">
        <v>31</v>
      </c>
      <c r="I4" s="135" t="s">
        <v>34</v>
      </c>
      <c r="J4" s="135" t="s">
        <v>32</v>
      </c>
      <c r="K4" s="135" t="s">
        <v>33</v>
      </c>
      <c r="M4" s="55" t="s">
        <v>30</v>
      </c>
      <c r="N4" s="136" t="s">
        <v>31</v>
      </c>
      <c r="O4" s="136" t="s">
        <v>37</v>
      </c>
      <c r="P4" s="136" t="s">
        <v>32</v>
      </c>
      <c r="Q4" s="136" t="s">
        <v>33</v>
      </c>
      <c r="S4" s="55" t="s">
        <v>30</v>
      </c>
      <c r="T4" s="104" t="s">
        <v>31</v>
      </c>
      <c r="U4" s="80" t="s">
        <v>34</v>
      </c>
      <c r="V4" s="104" t="s">
        <v>32</v>
      </c>
      <c r="W4" s="104" t="s">
        <v>33</v>
      </c>
      <c r="Y4" s="173" t="s">
        <v>30</v>
      </c>
      <c r="Z4" s="142" t="s">
        <v>31</v>
      </c>
      <c r="AA4" s="158" t="s">
        <v>40</v>
      </c>
      <c r="AB4" s="105" t="s">
        <v>32</v>
      </c>
      <c r="AD4" s="55" t="s">
        <v>30</v>
      </c>
      <c r="AE4" s="104" t="s">
        <v>31</v>
      </c>
      <c r="AF4" s="264" t="s">
        <v>34</v>
      </c>
      <c r="AG4" s="135" t="s">
        <v>32</v>
      </c>
    </row>
    <row r="5" spans="1:33" ht="19.5" customHeight="1" x14ac:dyDescent="0.25">
      <c r="A5" s="184" t="s">
        <v>125</v>
      </c>
      <c r="B5" s="184" t="s">
        <v>39</v>
      </c>
      <c r="C5" s="184" t="s">
        <v>119</v>
      </c>
      <c r="D5" s="226"/>
      <c r="E5" s="184"/>
      <c r="G5" s="108" t="s">
        <v>125</v>
      </c>
      <c r="H5" s="133" t="s">
        <v>157</v>
      </c>
      <c r="I5" s="268" t="s">
        <v>98</v>
      </c>
      <c r="J5" s="276">
        <v>58199.83</v>
      </c>
      <c r="K5" s="133">
        <v>68</v>
      </c>
      <c r="M5" s="181" t="s">
        <v>130</v>
      </c>
      <c r="N5" s="108" t="s">
        <v>157</v>
      </c>
      <c r="O5" s="181" t="s">
        <v>156</v>
      </c>
      <c r="P5" s="255">
        <v>57691.97</v>
      </c>
      <c r="Q5" s="253">
        <v>54</v>
      </c>
      <c r="S5" s="137" t="s">
        <v>125</v>
      </c>
      <c r="T5" s="241" t="s">
        <v>39</v>
      </c>
      <c r="U5" s="56" t="s">
        <v>98</v>
      </c>
      <c r="V5" s="160">
        <v>26000</v>
      </c>
      <c r="W5" s="16">
        <v>65</v>
      </c>
      <c r="Y5" s="174" t="s">
        <v>125</v>
      </c>
      <c r="Z5" s="237" t="s">
        <v>111</v>
      </c>
      <c r="AA5" s="239" t="s">
        <v>114</v>
      </c>
      <c r="AB5" s="240">
        <v>18009.75</v>
      </c>
      <c r="AD5" s="137" t="s">
        <v>153</v>
      </c>
      <c r="AE5" s="243" t="s">
        <v>111</v>
      </c>
      <c r="AF5" s="191" t="s">
        <v>154</v>
      </c>
      <c r="AG5" s="266">
        <v>8016.0079999999998</v>
      </c>
    </row>
    <row r="6" spans="1:33" x14ac:dyDescent="0.25">
      <c r="A6" s="56"/>
      <c r="B6" s="56"/>
      <c r="C6" s="56"/>
      <c r="D6" s="229"/>
      <c r="E6" s="56"/>
      <c r="G6" s="108" t="s">
        <v>125</v>
      </c>
      <c r="H6" s="108" t="s">
        <v>157</v>
      </c>
      <c r="I6" s="269" t="s">
        <v>98</v>
      </c>
      <c r="J6" s="277">
        <v>66347.11</v>
      </c>
      <c r="K6" s="108">
        <v>61</v>
      </c>
      <c r="M6" s="181" t="s">
        <v>130</v>
      </c>
      <c r="N6" s="108" t="s">
        <v>157</v>
      </c>
      <c r="O6" s="181" t="s">
        <v>156</v>
      </c>
      <c r="P6" s="255">
        <v>46304.45</v>
      </c>
      <c r="Q6" s="254">
        <v>53</v>
      </c>
      <c r="S6" s="205" t="s">
        <v>130</v>
      </c>
      <c r="T6" s="242" t="s">
        <v>111</v>
      </c>
      <c r="U6" s="56" t="s">
        <v>98</v>
      </c>
      <c r="V6" s="160">
        <v>30000</v>
      </c>
      <c r="W6" s="16">
        <v>66</v>
      </c>
      <c r="Y6" s="174" t="s">
        <v>125</v>
      </c>
      <c r="Z6" s="237" t="s">
        <v>111</v>
      </c>
      <c r="AA6" s="239" t="s">
        <v>114</v>
      </c>
      <c r="AB6" s="240">
        <v>31609.16</v>
      </c>
      <c r="AD6" s="205" t="s">
        <v>153</v>
      </c>
      <c r="AE6" s="244" t="s">
        <v>111</v>
      </c>
      <c r="AF6" s="190" t="s">
        <v>154</v>
      </c>
      <c r="AG6" s="267">
        <v>21669.64</v>
      </c>
    </row>
    <row r="7" spans="1:33" ht="16.5" customHeight="1" x14ac:dyDescent="0.25">
      <c r="A7" s="56"/>
      <c r="B7" s="56"/>
      <c r="C7" s="56"/>
      <c r="D7" s="207"/>
      <c r="E7" s="225"/>
      <c r="G7" s="108" t="s">
        <v>125</v>
      </c>
      <c r="H7" s="133" t="s">
        <v>157</v>
      </c>
      <c r="I7" s="268" t="s">
        <v>98</v>
      </c>
      <c r="J7" s="276">
        <v>60286.94</v>
      </c>
      <c r="K7" s="133">
        <v>76</v>
      </c>
      <c r="M7" s="181" t="s">
        <v>130</v>
      </c>
      <c r="N7" s="108" t="s">
        <v>157</v>
      </c>
      <c r="O7" s="181" t="s">
        <v>156</v>
      </c>
      <c r="P7" s="255">
        <v>37999.800000000003</v>
      </c>
      <c r="Q7" s="253">
        <v>52</v>
      </c>
      <c r="S7" s="247"/>
      <c r="T7" s="248"/>
      <c r="U7" s="249"/>
      <c r="V7" s="250"/>
      <c r="W7" s="251"/>
      <c r="Y7" s="174" t="s">
        <v>125</v>
      </c>
      <c r="Z7" s="237" t="s">
        <v>39</v>
      </c>
      <c r="AA7" s="239" t="s">
        <v>114</v>
      </c>
      <c r="AB7" s="240">
        <v>92863.61</v>
      </c>
      <c r="AD7" s="137" t="s">
        <v>153</v>
      </c>
      <c r="AE7" s="243" t="s">
        <v>111</v>
      </c>
      <c r="AF7" s="191" t="s">
        <v>154</v>
      </c>
      <c r="AG7" s="266">
        <v>23123.1</v>
      </c>
    </row>
    <row r="8" spans="1:33" ht="18" customHeight="1" x14ac:dyDescent="0.25">
      <c r="A8" s="56"/>
      <c r="B8" s="56"/>
      <c r="C8" s="56"/>
      <c r="D8" s="208"/>
      <c r="E8" s="184"/>
      <c r="G8" s="108" t="s">
        <v>125</v>
      </c>
      <c r="H8" s="108" t="s">
        <v>157</v>
      </c>
      <c r="I8" s="269" t="s">
        <v>98</v>
      </c>
      <c r="J8" s="277">
        <v>90806.49</v>
      </c>
      <c r="K8" s="108">
        <v>61</v>
      </c>
      <c r="M8" s="181" t="s">
        <v>130</v>
      </c>
      <c r="N8" s="108" t="s">
        <v>157</v>
      </c>
      <c r="O8" s="181" t="s">
        <v>156</v>
      </c>
      <c r="P8" s="255">
        <v>51817.81</v>
      </c>
      <c r="Q8" s="254">
        <v>43</v>
      </c>
      <c r="S8" s="205"/>
      <c r="T8" s="252"/>
      <c r="U8" s="56"/>
      <c r="V8" s="209"/>
      <c r="W8" s="133"/>
      <c r="Y8" s="174" t="s">
        <v>125</v>
      </c>
      <c r="Z8" s="237" t="s">
        <v>111</v>
      </c>
      <c r="AA8" s="239" t="s">
        <v>114</v>
      </c>
      <c r="AB8" s="240">
        <v>62936.29</v>
      </c>
      <c r="AD8" s="205" t="s">
        <v>153</v>
      </c>
      <c r="AE8" s="244" t="s">
        <v>111</v>
      </c>
      <c r="AF8" s="190" t="s">
        <v>154</v>
      </c>
      <c r="AG8" s="267">
        <v>4684.68</v>
      </c>
    </row>
    <row r="9" spans="1:33" x14ac:dyDescent="0.25">
      <c r="A9" s="56"/>
      <c r="B9" s="56"/>
      <c r="C9" s="56"/>
      <c r="D9" s="207"/>
      <c r="E9" s="225"/>
      <c r="G9" s="108" t="s">
        <v>125</v>
      </c>
      <c r="H9" s="133" t="s">
        <v>157</v>
      </c>
      <c r="I9" s="268" t="s">
        <v>98</v>
      </c>
      <c r="J9" s="276">
        <v>26000</v>
      </c>
      <c r="K9" s="133">
        <v>72</v>
      </c>
      <c r="M9" s="181" t="s">
        <v>130</v>
      </c>
      <c r="N9" s="108" t="s">
        <v>157</v>
      </c>
      <c r="O9" s="181" t="s">
        <v>156</v>
      </c>
      <c r="P9" s="256">
        <v>44342.79</v>
      </c>
      <c r="Q9" s="253">
        <v>70</v>
      </c>
      <c r="S9" s="156"/>
      <c r="T9" s="245"/>
      <c r="U9" s="57"/>
      <c r="V9" s="155"/>
      <c r="W9" s="154"/>
      <c r="Y9" s="174" t="s">
        <v>125</v>
      </c>
      <c r="Z9" s="237" t="s">
        <v>39</v>
      </c>
      <c r="AA9" s="239" t="s">
        <v>114</v>
      </c>
      <c r="AB9" s="240">
        <v>33254.730000000003</v>
      </c>
      <c r="AD9" s="137" t="s">
        <v>153</v>
      </c>
      <c r="AE9" s="243" t="s">
        <v>111</v>
      </c>
      <c r="AF9" s="191" t="s">
        <v>154</v>
      </c>
      <c r="AG9" s="266">
        <v>28249.572</v>
      </c>
    </row>
    <row r="10" spans="1:33" x14ac:dyDescent="0.25">
      <c r="A10" s="56"/>
      <c r="B10" s="56"/>
      <c r="C10" s="56"/>
      <c r="D10" s="208"/>
      <c r="E10" s="184"/>
      <c r="G10" s="108" t="s">
        <v>125</v>
      </c>
      <c r="H10" s="108" t="s">
        <v>112</v>
      </c>
      <c r="I10" s="269" t="s">
        <v>98</v>
      </c>
      <c r="J10" s="277">
        <v>26000</v>
      </c>
      <c r="K10" s="108">
        <v>78</v>
      </c>
      <c r="M10" s="181" t="s">
        <v>130</v>
      </c>
      <c r="N10" s="108" t="s">
        <v>157</v>
      </c>
      <c r="O10" s="181" t="s">
        <v>156</v>
      </c>
      <c r="P10" s="255">
        <v>34584.85</v>
      </c>
      <c r="Q10" s="254">
        <v>40</v>
      </c>
      <c r="S10" s="107"/>
      <c r="T10" s="246"/>
      <c r="U10" s="57"/>
      <c r="V10" s="157"/>
      <c r="W10" s="153"/>
      <c r="Y10" s="174" t="s">
        <v>125</v>
      </c>
      <c r="Z10" s="237" t="s">
        <v>111</v>
      </c>
      <c r="AA10" s="239" t="s">
        <v>114</v>
      </c>
      <c r="AB10" s="240">
        <v>18066.490000000002</v>
      </c>
      <c r="AD10" s="205" t="s">
        <v>153</v>
      </c>
      <c r="AE10" s="244" t="s">
        <v>111</v>
      </c>
      <c r="AF10" s="190" t="s">
        <v>154</v>
      </c>
      <c r="AG10" s="267">
        <v>8908.0460000000003</v>
      </c>
    </row>
    <row r="11" spans="1:33" x14ac:dyDescent="0.25">
      <c r="A11" s="56"/>
      <c r="B11" s="56"/>
      <c r="C11" s="56"/>
      <c r="D11" s="206"/>
      <c r="E11" s="16"/>
      <c r="G11" s="108" t="s">
        <v>125</v>
      </c>
      <c r="H11" s="133" t="s">
        <v>112</v>
      </c>
      <c r="I11" s="268" t="s">
        <v>98</v>
      </c>
      <c r="J11" s="276">
        <v>26000</v>
      </c>
      <c r="K11" s="133">
        <v>92</v>
      </c>
      <c r="M11" s="181" t="s">
        <v>130</v>
      </c>
      <c r="N11" s="108" t="s">
        <v>157</v>
      </c>
      <c r="O11" s="181" t="s">
        <v>156</v>
      </c>
      <c r="P11" s="255">
        <v>38317.01</v>
      </c>
      <c r="Q11" s="253">
        <v>56</v>
      </c>
      <c r="S11" s="156"/>
      <c r="T11" s="245"/>
      <c r="U11" s="57"/>
      <c r="V11" s="155"/>
      <c r="W11" s="154"/>
      <c r="Y11" s="174" t="s">
        <v>125</v>
      </c>
      <c r="Z11" s="237" t="s">
        <v>111</v>
      </c>
      <c r="AA11" s="239" t="s">
        <v>147</v>
      </c>
      <c r="AB11" s="240">
        <v>9033.25</v>
      </c>
      <c r="AD11" s="137" t="s">
        <v>153</v>
      </c>
      <c r="AE11" s="243" t="s">
        <v>39</v>
      </c>
      <c r="AF11" s="191" t="s">
        <v>154</v>
      </c>
      <c r="AG11" s="266">
        <v>10503</v>
      </c>
    </row>
    <row r="12" spans="1:33" ht="14.25" customHeight="1" x14ac:dyDescent="0.25">
      <c r="A12" s="56"/>
      <c r="B12" s="56"/>
      <c r="C12" s="56"/>
      <c r="D12" s="206"/>
      <c r="E12" s="16"/>
      <c r="G12" s="108" t="s">
        <v>125</v>
      </c>
      <c r="H12" s="108" t="s">
        <v>112</v>
      </c>
      <c r="I12" s="269" t="s">
        <v>98</v>
      </c>
      <c r="J12" s="277">
        <v>46651.33</v>
      </c>
      <c r="K12" s="108">
        <v>71</v>
      </c>
      <c r="M12" s="181" t="s">
        <v>130</v>
      </c>
      <c r="N12" s="108" t="s">
        <v>157</v>
      </c>
      <c r="O12" s="181" t="s">
        <v>156</v>
      </c>
      <c r="P12" s="255">
        <v>43448.12</v>
      </c>
      <c r="Q12" s="254">
        <v>59</v>
      </c>
      <c r="S12" s="107"/>
      <c r="T12" s="246"/>
      <c r="U12" s="57"/>
      <c r="V12" s="139"/>
      <c r="W12" s="54"/>
      <c r="Y12" s="174" t="s">
        <v>125</v>
      </c>
      <c r="Z12" s="237" t="s">
        <v>111</v>
      </c>
      <c r="AA12" s="239" t="s">
        <v>147</v>
      </c>
      <c r="AB12" s="240">
        <v>9033.25</v>
      </c>
      <c r="AD12" s="205" t="s">
        <v>153</v>
      </c>
      <c r="AE12" s="244" t="s">
        <v>111</v>
      </c>
      <c r="AF12" s="190" t="s">
        <v>154</v>
      </c>
      <c r="AG12" s="267">
        <v>51022.99</v>
      </c>
    </row>
    <row r="13" spans="1:33" x14ac:dyDescent="0.25">
      <c r="A13" s="57"/>
      <c r="B13" s="57"/>
      <c r="C13" s="57"/>
      <c r="D13" s="129"/>
      <c r="E13" s="54"/>
      <c r="G13" s="108" t="s">
        <v>125</v>
      </c>
      <c r="H13" s="133" t="s">
        <v>112</v>
      </c>
      <c r="I13" s="268" t="s">
        <v>98</v>
      </c>
      <c r="J13" s="276">
        <v>35000</v>
      </c>
      <c r="K13" s="133">
        <v>72</v>
      </c>
      <c r="M13" s="181" t="s">
        <v>130</v>
      </c>
      <c r="N13" s="108" t="s">
        <v>157</v>
      </c>
      <c r="O13" s="181" t="s">
        <v>156</v>
      </c>
      <c r="P13" s="255">
        <v>46304.45</v>
      </c>
      <c r="Q13" s="253">
        <v>56</v>
      </c>
      <c r="S13" s="156"/>
      <c r="T13" s="245"/>
      <c r="U13" s="57"/>
      <c r="V13" s="139"/>
      <c r="W13" s="54"/>
      <c r="Y13" s="174" t="s">
        <v>125</v>
      </c>
      <c r="Z13" s="237" t="s">
        <v>111</v>
      </c>
      <c r="AA13" s="239" t="s">
        <v>148</v>
      </c>
      <c r="AB13" s="240">
        <v>21054.02</v>
      </c>
      <c r="AD13" s="137" t="s">
        <v>153</v>
      </c>
      <c r="AE13" s="243" t="s">
        <v>39</v>
      </c>
      <c r="AF13" s="191" t="s">
        <v>154</v>
      </c>
      <c r="AG13" s="266">
        <v>10813.682249999998</v>
      </c>
    </row>
    <row r="14" spans="1:33" x14ac:dyDescent="0.25">
      <c r="A14" s="57"/>
      <c r="B14" s="57"/>
      <c r="C14" s="57"/>
      <c r="D14" s="129"/>
      <c r="E14" s="54"/>
      <c r="G14" s="108" t="s">
        <v>125</v>
      </c>
      <c r="H14" s="108" t="s">
        <v>112</v>
      </c>
      <c r="I14" s="269" t="s">
        <v>98</v>
      </c>
      <c r="J14" s="277">
        <v>71144.600000000006</v>
      </c>
      <c r="K14" s="108">
        <v>59</v>
      </c>
      <c r="M14" s="181" t="s">
        <v>130</v>
      </c>
      <c r="N14" s="108" t="s">
        <v>112</v>
      </c>
      <c r="O14" s="181" t="s">
        <v>158</v>
      </c>
      <c r="P14" s="255">
        <v>51596.06</v>
      </c>
      <c r="Q14" s="254">
        <v>64</v>
      </c>
      <c r="S14" s="107"/>
      <c r="T14" s="246"/>
      <c r="U14" s="57"/>
      <c r="V14" s="139"/>
      <c r="W14" s="54"/>
      <c r="Y14" s="174" t="s">
        <v>125</v>
      </c>
      <c r="Z14" s="237" t="s">
        <v>39</v>
      </c>
      <c r="AA14" s="239" t="s">
        <v>114</v>
      </c>
      <c r="AB14" s="240">
        <v>72180.58</v>
      </c>
      <c r="AD14" s="205" t="s">
        <v>153</v>
      </c>
      <c r="AE14" s="244" t="s">
        <v>111</v>
      </c>
      <c r="AF14" s="190" t="s">
        <v>154</v>
      </c>
      <c r="AG14" s="267">
        <v>12200.052000000001</v>
      </c>
    </row>
    <row r="15" spans="1:33" x14ac:dyDescent="0.25">
      <c r="A15" s="57"/>
      <c r="B15" s="57"/>
      <c r="C15" s="57"/>
      <c r="D15" s="129"/>
      <c r="E15" s="54"/>
      <c r="G15" s="108" t="s">
        <v>125</v>
      </c>
      <c r="H15" s="133" t="s">
        <v>112</v>
      </c>
      <c r="I15" s="268" t="s">
        <v>98</v>
      </c>
      <c r="J15" s="276">
        <v>35000</v>
      </c>
      <c r="K15" s="133">
        <v>73</v>
      </c>
      <c r="M15" s="181" t="s">
        <v>130</v>
      </c>
      <c r="N15" s="108" t="s">
        <v>157</v>
      </c>
      <c r="O15" s="181" t="s">
        <v>156</v>
      </c>
      <c r="P15" s="255">
        <v>40143.08</v>
      </c>
      <c r="Q15" s="253">
        <v>46</v>
      </c>
      <c r="S15" s="156"/>
      <c r="T15" s="245"/>
      <c r="U15" s="57"/>
      <c r="V15" s="139"/>
      <c r="W15" s="54"/>
      <c r="Y15" s="174" t="s">
        <v>125</v>
      </c>
      <c r="Z15" s="237" t="s">
        <v>39</v>
      </c>
      <c r="AA15" s="239" t="s">
        <v>114</v>
      </c>
      <c r="AB15" s="240">
        <v>67598.240000000005</v>
      </c>
      <c r="AD15" s="137" t="s">
        <v>153</v>
      </c>
      <c r="AE15" s="243" t="s">
        <v>39</v>
      </c>
      <c r="AF15" s="191" t="s">
        <v>154</v>
      </c>
      <c r="AG15" s="266">
        <v>23129.266999999996</v>
      </c>
    </row>
    <row r="16" spans="1:33" x14ac:dyDescent="0.25">
      <c r="A16" s="57"/>
      <c r="B16" s="57"/>
      <c r="C16" s="57"/>
      <c r="D16" s="129"/>
      <c r="E16" s="54"/>
      <c r="G16" s="108" t="s">
        <v>125</v>
      </c>
      <c r="H16" s="108" t="s">
        <v>112</v>
      </c>
      <c r="I16" s="269" t="s">
        <v>98</v>
      </c>
      <c r="J16" s="277">
        <v>82866.720000000001</v>
      </c>
      <c r="K16" s="108">
        <v>64</v>
      </c>
      <c r="M16" s="181" t="s">
        <v>130</v>
      </c>
      <c r="N16" s="108" t="s">
        <v>157</v>
      </c>
      <c r="O16" s="181" t="s">
        <v>156</v>
      </c>
      <c r="P16" s="255">
        <v>51183.61</v>
      </c>
      <c r="Q16" s="254">
        <v>56</v>
      </c>
      <c r="S16" s="107"/>
      <c r="T16" s="246"/>
      <c r="U16" s="57"/>
      <c r="V16" s="139"/>
      <c r="W16" s="54"/>
      <c r="Y16" s="174" t="s">
        <v>125</v>
      </c>
      <c r="Z16" s="237" t="s">
        <v>39</v>
      </c>
      <c r="AA16" s="239" t="s">
        <v>114</v>
      </c>
      <c r="AB16" s="240">
        <v>27303.58</v>
      </c>
      <c r="AD16" s="205" t="s">
        <v>153</v>
      </c>
      <c r="AE16" s="244" t="s">
        <v>111</v>
      </c>
      <c r="AF16" s="190" t="s">
        <v>154</v>
      </c>
      <c r="AG16" s="267">
        <v>25290.69</v>
      </c>
    </row>
    <row r="17" spans="1:33" x14ac:dyDescent="0.25">
      <c r="A17" s="57"/>
      <c r="B17" s="57"/>
      <c r="C17" s="57"/>
      <c r="D17" s="129"/>
      <c r="E17" s="54"/>
      <c r="G17" s="108" t="s">
        <v>125</v>
      </c>
      <c r="H17" s="133" t="s">
        <v>112</v>
      </c>
      <c r="I17" s="268" t="s">
        <v>171</v>
      </c>
      <c r="J17" s="276">
        <v>35000</v>
      </c>
      <c r="K17" s="133">
        <v>64</v>
      </c>
      <c r="M17" s="181" t="s">
        <v>130</v>
      </c>
      <c r="N17" s="108" t="s">
        <v>157</v>
      </c>
      <c r="O17" s="181" t="s">
        <v>156</v>
      </c>
      <c r="P17" s="255">
        <v>39747.96</v>
      </c>
      <c r="Q17" s="253">
        <v>42</v>
      </c>
      <c r="S17" s="156"/>
      <c r="T17" s="245"/>
      <c r="U17" s="57"/>
      <c r="V17" s="139"/>
      <c r="W17" s="54"/>
      <c r="Y17" s="174" t="s">
        <v>125</v>
      </c>
      <c r="Z17" s="238" t="s">
        <v>111</v>
      </c>
      <c r="AA17" s="239" t="s">
        <v>114</v>
      </c>
      <c r="AB17" s="240">
        <v>27121.567999999999</v>
      </c>
      <c r="AD17" s="137" t="s">
        <v>153</v>
      </c>
      <c r="AE17" s="243" t="s">
        <v>39</v>
      </c>
      <c r="AF17" s="191" t="s">
        <v>154</v>
      </c>
      <c r="AG17" s="266">
        <v>20929.704000000002</v>
      </c>
    </row>
    <row r="18" spans="1:33" x14ac:dyDescent="0.25">
      <c r="A18" s="57"/>
      <c r="B18" s="57"/>
      <c r="C18" s="57"/>
      <c r="D18" s="129"/>
      <c r="E18" s="54"/>
      <c r="G18" s="108" t="s">
        <v>125</v>
      </c>
      <c r="H18" s="108" t="s">
        <v>157</v>
      </c>
      <c r="I18" s="198" t="s">
        <v>98</v>
      </c>
      <c r="J18" s="277">
        <v>86600.01</v>
      </c>
      <c r="K18" s="108">
        <v>68</v>
      </c>
      <c r="M18" s="181" t="s">
        <v>130</v>
      </c>
      <c r="N18" s="108" t="s">
        <v>157</v>
      </c>
      <c r="O18" s="181" t="s">
        <v>156</v>
      </c>
      <c r="P18" s="255">
        <v>38872.239999999998</v>
      </c>
      <c r="Q18" s="254">
        <v>42</v>
      </c>
      <c r="S18" s="107"/>
      <c r="T18" s="246"/>
      <c r="Y18" s="174" t="s">
        <v>125</v>
      </c>
      <c r="Z18" s="238" t="s">
        <v>111</v>
      </c>
      <c r="AA18" s="239" t="s">
        <v>149</v>
      </c>
      <c r="AB18" s="240">
        <v>311558.65999999997</v>
      </c>
      <c r="AD18" s="205" t="s">
        <v>153</v>
      </c>
      <c r="AE18" s="244" t="s">
        <v>39</v>
      </c>
      <c r="AF18" s="190" t="s">
        <v>154</v>
      </c>
      <c r="AG18" s="267">
        <v>42685.39</v>
      </c>
    </row>
    <row r="19" spans="1:33" x14ac:dyDescent="0.25">
      <c r="A19" s="57"/>
      <c r="B19" s="57"/>
      <c r="C19" s="57"/>
      <c r="D19" s="129"/>
      <c r="E19" s="54"/>
      <c r="G19" s="108" t="s">
        <v>125</v>
      </c>
      <c r="H19" s="133" t="s">
        <v>112</v>
      </c>
      <c r="I19" s="199" t="s">
        <v>98</v>
      </c>
      <c r="J19" s="276">
        <v>35000</v>
      </c>
      <c r="K19" s="133">
        <v>69</v>
      </c>
      <c r="M19" s="282" t="s">
        <v>131</v>
      </c>
      <c r="N19" s="108" t="s">
        <v>157</v>
      </c>
      <c r="O19" s="181" t="s">
        <v>156</v>
      </c>
      <c r="P19" s="288">
        <v>44525.26</v>
      </c>
      <c r="Q19" s="286">
        <v>59</v>
      </c>
      <c r="S19" s="156"/>
      <c r="T19" s="245"/>
      <c r="Y19" s="174" t="s">
        <v>125</v>
      </c>
      <c r="Z19" s="238" t="s">
        <v>111</v>
      </c>
      <c r="AA19" s="239" t="s">
        <v>150</v>
      </c>
      <c r="AB19" s="240">
        <v>23961.888000000003</v>
      </c>
      <c r="AD19" s="137" t="s">
        <v>153</v>
      </c>
      <c r="AE19" s="243" t="s">
        <v>39</v>
      </c>
      <c r="AF19" s="191" t="s">
        <v>155</v>
      </c>
      <c r="AG19" s="266">
        <v>26657.439999999999</v>
      </c>
    </row>
    <row r="20" spans="1:33" x14ac:dyDescent="0.25">
      <c r="A20" s="57"/>
      <c r="B20" s="57"/>
      <c r="C20" s="57"/>
      <c r="D20" s="129"/>
      <c r="E20" s="54"/>
      <c r="G20" s="108" t="s">
        <v>125</v>
      </c>
      <c r="H20" s="108" t="s">
        <v>157</v>
      </c>
      <c r="I20" s="269" t="s">
        <v>98</v>
      </c>
      <c r="J20" s="277">
        <v>89317.86</v>
      </c>
      <c r="K20" s="108">
        <v>66</v>
      </c>
      <c r="M20" s="283" t="s">
        <v>131</v>
      </c>
      <c r="N20" s="285" t="s">
        <v>157</v>
      </c>
      <c r="O20" s="181" t="s">
        <v>156</v>
      </c>
      <c r="P20" s="289">
        <v>41785.18</v>
      </c>
      <c r="Q20" s="287">
        <v>54</v>
      </c>
      <c r="S20" s="107"/>
      <c r="T20" s="246"/>
      <c r="Y20" s="174" t="s">
        <v>125</v>
      </c>
      <c r="Z20" s="238" t="s">
        <v>111</v>
      </c>
      <c r="AA20" s="239" t="s">
        <v>149</v>
      </c>
      <c r="AB20" s="240">
        <v>425722.91280555556</v>
      </c>
      <c r="AD20" s="205" t="s">
        <v>153</v>
      </c>
      <c r="AE20" s="108" t="s">
        <v>39</v>
      </c>
      <c r="AF20" s="265" t="s">
        <v>155</v>
      </c>
      <c r="AG20" s="267">
        <v>28236</v>
      </c>
    </row>
    <row r="21" spans="1:33" x14ac:dyDescent="0.25">
      <c r="A21" s="57"/>
      <c r="B21" s="57"/>
      <c r="C21" s="57"/>
      <c r="D21" s="129"/>
      <c r="E21" s="54"/>
      <c r="G21" s="108" t="s">
        <v>125</v>
      </c>
      <c r="H21" s="134" t="s">
        <v>112</v>
      </c>
      <c r="I21" s="268" t="s">
        <v>98</v>
      </c>
      <c r="J21" s="276">
        <v>35000</v>
      </c>
      <c r="K21" s="133">
        <v>70</v>
      </c>
      <c r="M21" s="282" t="s">
        <v>131</v>
      </c>
      <c r="N21" s="108" t="s">
        <v>157</v>
      </c>
      <c r="O21" s="181" t="s">
        <v>156</v>
      </c>
      <c r="P21" s="288">
        <v>44456.26</v>
      </c>
      <c r="Q21" s="286">
        <v>39</v>
      </c>
      <c r="Y21" s="174" t="s">
        <v>125</v>
      </c>
      <c r="Z21" s="238" t="s">
        <v>111</v>
      </c>
      <c r="AA21" s="239" t="s">
        <v>114</v>
      </c>
      <c r="AB21" s="240">
        <v>23107.323</v>
      </c>
      <c r="AD21" s="185" t="s">
        <v>169</v>
      </c>
      <c r="AE21" s="234" t="s">
        <v>39</v>
      </c>
      <c r="AF21" s="261" t="s">
        <v>170</v>
      </c>
      <c r="AG21" s="262">
        <v>4864.8599999999997</v>
      </c>
    </row>
    <row r="22" spans="1:33" ht="12.75" customHeight="1" x14ac:dyDescent="0.25">
      <c r="A22" s="57"/>
      <c r="B22" s="57"/>
      <c r="C22" s="57"/>
      <c r="D22" s="129"/>
      <c r="E22" s="54"/>
      <c r="G22" s="108" t="s">
        <v>125</v>
      </c>
      <c r="H22" s="108" t="s">
        <v>157</v>
      </c>
      <c r="I22" s="269" t="s">
        <v>98</v>
      </c>
      <c r="J22" s="277">
        <v>63090.239999999998</v>
      </c>
      <c r="K22" s="108">
        <v>59</v>
      </c>
      <c r="M22" s="283" t="s">
        <v>131</v>
      </c>
      <c r="N22" s="108" t="s">
        <v>157</v>
      </c>
      <c r="O22" s="181" t="s">
        <v>156</v>
      </c>
      <c r="P22" s="289">
        <v>50480.21</v>
      </c>
      <c r="Q22" s="287">
        <v>55</v>
      </c>
      <c r="Y22" s="174" t="s">
        <v>125</v>
      </c>
      <c r="Z22" s="238" t="s">
        <v>39</v>
      </c>
      <c r="AA22" s="239" t="s">
        <v>147</v>
      </c>
      <c r="AB22" s="240">
        <v>11553.6615</v>
      </c>
      <c r="AD22" s="185" t="s">
        <v>169</v>
      </c>
      <c r="AE22" s="260" t="s">
        <v>39</v>
      </c>
      <c r="AF22" s="261" t="s">
        <v>154</v>
      </c>
      <c r="AG22" s="263">
        <v>14696.15</v>
      </c>
    </row>
    <row r="23" spans="1:33" ht="21.75" customHeight="1" x14ac:dyDescent="0.25">
      <c r="A23" s="57"/>
      <c r="B23" s="57"/>
      <c r="C23" s="57"/>
      <c r="D23" s="129"/>
      <c r="E23" s="54"/>
      <c r="G23" s="108" t="s">
        <v>125</v>
      </c>
      <c r="H23" s="133" t="s">
        <v>112</v>
      </c>
      <c r="I23" s="268" t="s">
        <v>98</v>
      </c>
      <c r="J23" s="276">
        <v>30000</v>
      </c>
      <c r="K23" s="133">
        <v>80</v>
      </c>
      <c r="M23" s="282" t="s">
        <v>131</v>
      </c>
      <c r="N23" s="108" t="s">
        <v>157</v>
      </c>
      <c r="O23" s="181" t="s">
        <v>156</v>
      </c>
      <c r="P23" s="288">
        <v>56904.05</v>
      </c>
      <c r="Q23" s="286">
        <v>56</v>
      </c>
      <c r="Y23" s="174" t="s">
        <v>125</v>
      </c>
      <c r="Z23" s="238" t="s">
        <v>39</v>
      </c>
      <c r="AA23" s="239" t="s">
        <v>147</v>
      </c>
      <c r="AB23" s="240">
        <v>11553.6615</v>
      </c>
      <c r="AD23" s="185" t="s">
        <v>169</v>
      </c>
      <c r="AE23" s="260" t="s">
        <v>39</v>
      </c>
      <c r="AF23" s="261" t="s">
        <v>154</v>
      </c>
      <c r="AG23" s="263">
        <v>7387.1959392000008</v>
      </c>
    </row>
    <row r="24" spans="1:33" x14ac:dyDescent="0.25">
      <c r="A24" s="57"/>
      <c r="B24" s="57"/>
      <c r="C24" s="57"/>
      <c r="D24" s="129"/>
      <c r="E24" s="54"/>
      <c r="G24" s="108" t="s">
        <v>125</v>
      </c>
      <c r="H24" s="108" t="s">
        <v>112</v>
      </c>
      <c r="I24" s="269" t="s">
        <v>98</v>
      </c>
      <c r="J24" s="277">
        <v>30000</v>
      </c>
      <c r="K24" s="108">
        <v>68</v>
      </c>
      <c r="M24" s="283" t="s">
        <v>131</v>
      </c>
      <c r="N24" s="108" t="s">
        <v>157</v>
      </c>
      <c r="O24" s="181" t="s">
        <v>156</v>
      </c>
      <c r="P24" s="289">
        <v>40367.06</v>
      </c>
      <c r="Q24" s="287">
        <v>48</v>
      </c>
      <c r="Y24" s="174" t="s">
        <v>125</v>
      </c>
      <c r="Z24" s="238" t="s">
        <v>39</v>
      </c>
      <c r="AA24" s="239" t="s">
        <v>151</v>
      </c>
      <c r="AB24" s="240">
        <v>24638.697999999997</v>
      </c>
      <c r="AD24" s="185" t="s">
        <v>169</v>
      </c>
      <c r="AE24" s="260" t="s">
        <v>111</v>
      </c>
      <c r="AF24" s="261" t="s">
        <v>154</v>
      </c>
      <c r="AG24" s="263">
        <v>9526.7164999999986</v>
      </c>
    </row>
    <row r="25" spans="1:33" ht="20.25" customHeight="1" x14ac:dyDescent="0.25">
      <c r="A25" s="57"/>
      <c r="B25" s="57"/>
      <c r="C25" s="57"/>
      <c r="D25" s="129"/>
      <c r="E25" s="54"/>
      <c r="G25" s="108" t="s">
        <v>125</v>
      </c>
      <c r="H25" s="133" t="s">
        <v>112</v>
      </c>
      <c r="I25" s="268" t="s">
        <v>98</v>
      </c>
      <c r="J25" s="276">
        <v>68051.37</v>
      </c>
      <c r="K25" s="133">
        <v>64</v>
      </c>
      <c r="M25" s="282" t="s">
        <v>131</v>
      </c>
      <c r="N25" s="108" t="s">
        <v>157</v>
      </c>
      <c r="O25" s="181" t="s">
        <v>156</v>
      </c>
      <c r="P25" s="288">
        <v>40560.550000000003</v>
      </c>
      <c r="Q25" s="286">
        <v>60</v>
      </c>
      <c r="Y25" s="174" t="s">
        <v>125</v>
      </c>
      <c r="Z25" s="238" t="s">
        <v>111</v>
      </c>
      <c r="AA25" s="239" t="s">
        <v>149</v>
      </c>
      <c r="AB25" s="240">
        <v>24638.697999999997</v>
      </c>
      <c r="AD25" s="185" t="s">
        <v>169</v>
      </c>
      <c r="AE25" s="260" t="s">
        <v>111</v>
      </c>
      <c r="AF25" s="261" t="s">
        <v>154</v>
      </c>
      <c r="AG25" s="263">
        <v>9636.2939999999999</v>
      </c>
    </row>
    <row r="26" spans="1:33" x14ac:dyDescent="0.25">
      <c r="A26" s="57"/>
      <c r="B26" s="57"/>
      <c r="C26" s="57"/>
      <c r="D26" s="129"/>
      <c r="E26" s="54"/>
      <c r="G26" s="108" t="s">
        <v>125</v>
      </c>
      <c r="H26" s="108" t="s">
        <v>157</v>
      </c>
      <c r="I26" s="269" t="s">
        <v>98</v>
      </c>
      <c r="J26" s="277">
        <v>52049.86</v>
      </c>
      <c r="K26" s="108">
        <v>69</v>
      </c>
      <c r="M26" s="283" t="s">
        <v>131</v>
      </c>
      <c r="N26" s="108" t="s">
        <v>157</v>
      </c>
      <c r="O26" s="181" t="s">
        <v>156</v>
      </c>
      <c r="P26" s="289">
        <v>42293.51</v>
      </c>
      <c r="Q26" s="287">
        <v>56</v>
      </c>
      <c r="Y26" s="174" t="s">
        <v>125</v>
      </c>
      <c r="Z26" s="238" t="s">
        <v>39</v>
      </c>
      <c r="AA26" s="239" t="s">
        <v>151</v>
      </c>
      <c r="AB26" s="240">
        <v>54952.72</v>
      </c>
      <c r="AD26" s="185" t="s">
        <v>169</v>
      </c>
      <c r="AE26" s="260" t="s">
        <v>111</v>
      </c>
      <c r="AF26" s="261" t="s">
        <v>154</v>
      </c>
      <c r="AG26" s="263">
        <v>14023.415999999999</v>
      </c>
    </row>
    <row r="27" spans="1:33" x14ac:dyDescent="0.25">
      <c r="A27" s="57"/>
      <c r="B27" s="57"/>
      <c r="C27" s="57"/>
      <c r="D27" s="129"/>
      <c r="E27" s="54"/>
      <c r="G27" s="108" t="s">
        <v>130</v>
      </c>
      <c r="H27" s="133" t="s">
        <v>112</v>
      </c>
      <c r="I27" s="268" t="s">
        <v>98</v>
      </c>
      <c r="J27" s="276">
        <v>45000</v>
      </c>
      <c r="K27" s="133">
        <v>79</v>
      </c>
      <c r="M27" s="282" t="s">
        <v>131</v>
      </c>
      <c r="N27" s="108" t="s">
        <v>112</v>
      </c>
      <c r="O27" s="181" t="s">
        <v>158</v>
      </c>
      <c r="P27" s="288">
        <v>39345.17</v>
      </c>
      <c r="Q27" s="286">
        <v>48</v>
      </c>
      <c r="Y27" s="174" t="s">
        <v>125</v>
      </c>
      <c r="Z27" s="238" t="s">
        <v>39</v>
      </c>
      <c r="AA27" s="239" t="s">
        <v>151</v>
      </c>
      <c r="AB27" s="240">
        <v>19770.624</v>
      </c>
      <c r="AD27" s="185" t="s">
        <v>169</v>
      </c>
      <c r="AE27" s="260" t="s">
        <v>111</v>
      </c>
      <c r="AF27" s="261" t="s">
        <v>154</v>
      </c>
      <c r="AG27" s="263">
        <v>11627.616</v>
      </c>
    </row>
    <row r="28" spans="1:33" x14ac:dyDescent="0.25">
      <c r="A28" s="57"/>
      <c r="B28" s="57"/>
      <c r="C28" s="57"/>
      <c r="D28" s="129"/>
      <c r="E28" s="54"/>
      <c r="G28" s="108" t="s">
        <v>130</v>
      </c>
      <c r="H28" s="108" t="s">
        <v>112</v>
      </c>
      <c r="I28" s="269" t="s">
        <v>98</v>
      </c>
      <c r="J28" s="277">
        <v>62609.19</v>
      </c>
      <c r="K28" s="108">
        <v>60</v>
      </c>
      <c r="M28" s="283" t="s">
        <v>131</v>
      </c>
      <c r="N28" s="108" t="s">
        <v>157</v>
      </c>
      <c r="O28" s="181" t="s">
        <v>156</v>
      </c>
      <c r="P28" s="289">
        <v>38254.83</v>
      </c>
      <c r="Q28" s="287">
        <v>65</v>
      </c>
      <c r="Y28" s="174" t="s">
        <v>125</v>
      </c>
      <c r="Z28" s="238" t="s">
        <v>111</v>
      </c>
      <c r="AA28" s="239" t="s">
        <v>152</v>
      </c>
      <c r="AB28" s="240">
        <v>6590.2079999999996</v>
      </c>
      <c r="AD28" s="185" t="s">
        <v>169</v>
      </c>
      <c r="AE28" s="260" t="s">
        <v>39</v>
      </c>
      <c r="AF28" s="261" t="s">
        <v>154</v>
      </c>
      <c r="AG28" s="263">
        <v>11098.907999999999</v>
      </c>
    </row>
    <row r="29" spans="1:33" x14ac:dyDescent="0.25">
      <c r="A29" s="57"/>
      <c r="B29" s="57"/>
      <c r="C29" s="57"/>
      <c r="D29" s="129"/>
      <c r="E29" s="54"/>
      <c r="G29" s="108" t="s">
        <v>130</v>
      </c>
      <c r="H29" s="133" t="s">
        <v>112</v>
      </c>
      <c r="I29" s="268" t="s">
        <v>98</v>
      </c>
      <c r="J29" s="276">
        <v>35000</v>
      </c>
      <c r="K29" s="133">
        <v>77</v>
      </c>
      <c r="M29" s="282" t="s">
        <v>131</v>
      </c>
      <c r="N29" s="108" t="s">
        <v>157</v>
      </c>
      <c r="O29" s="181" t="s">
        <v>156</v>
      </c>
      <c r="P29" s="288">
        <v>39876.46</v>
      </c>
      <c r="Q29" s="286">
        <v>37</v>
      </c>
      <c r="Y29" s="174" t="s">
        <v>125</v>
      </c>
      <c r="Z29" s="238" t="s">
        <v>39</v>
      </c>
      <c r="AA29" s="239" t="s">
        <v>151</v>
      </c>
      <c r="AB29" s="240">
        <v>19850.501999999997</v>
      </c>
      <c r="AD29" s="185" t="s">
        <v>169</v>
      </c>
      <c r="AE29" s="260" t="s">
        <v>39</v>
      </c>
      <c r="AF29" s="261" t="s">
        <v>154</v>
      </c>
      <c r="AG29" s="263">
        <v>44339.968000000001</v>
      </c>
    </row>
    <row r="30" spans="1:33" ht="18.75" customHeight="1" x14ac:dyDescent="0.25">
      <c r="G30" s="108" t="s">
        <v>130</v>
      </c>
      <c r="H30" s="108" t="s">
        <v>112</v>
      </c>
      <c r="I30" s="269" t="s">
        <v>98</v>
      </c>
      <c r="J30" s="277">
        <v>80762.22</v>
      </c>
      <c r="K30" s="108">
        <v>72</v>
      </c>
      <c r="M30" s="283" t="s">
        <v>131</v>
      </c>
      <c r="N30" s="108" t="s">
        <v>157</v>
      </c>
      <c r="O30" s="181" t="s">
        <v>156</v>
      </c>
      <c r="P30" s="289">
        <v>35394.699999999997</v>
      </c>
      <c r="Q30" s="287">
        <v>41</v>
      </c>
      <c r="Y30" s="174" t="s">
        <v>125</v>
      </c>
      <c r="Z30" s="238" t="s">
        <v>111</v>
      </c>
      <c r="AA30" s="239" t="s">
        <v>149</v>
      </c>
      <c r="AB30" s="240">
        <v>9925.4009999999998</v>
      </c>
      <c r="AD30" s="185" t="s">
        <v>169</v>
      </c>
      <c r="AE30" s="260" t="s">
        <v>111</v>
      </c>
      <c r="AF30" s="261" t="s">
        <v>154</v>
      </c>
      <c r="AG30" s="263">
        <v>38292.491999999998</v>
      </c>
    </row>
    <row r="31" spans="1:33" x14ac:dyDescent="0.25">
      <c r="G31" s="108" t="s">
        <v>130</v>
      </c>
      <c r="H31" s="133" t="s">
        <v>112</v>
      </c>
      <c r="I31" s="268" t="s">
        <v>98</v>
      </c>
      <c r="J31" s="276">
        <v>35000</v>
      </c>
      <c r="K31" s="133">
        <v>72</v>
      </c>
      <c r="M31" s="282" t="s">
        <v>131</v>
      </c>
      <c r="N31" s="108" t="s">
        <v>157</v>
      </c>
      <c r="O31" s="181" t="s">
        <v>156</v>
      </c>
      <c r="P31" s="288">
        <v>44835.19</v>
      </c>
      <c r="Q31" s="286">
        <v>56</v>
      </c>
      <c r="Y31" s="174" t="s">
        <v>125</v>
      </c>
      <c r="Z31" s="238" t="s">
        <v>111</v>
      </c>
      <c r="AA31" s="239" t="s">
        <v>149</v>
      </c>
      <c r="AB31" s="240">
        <v>9925.5509999999995</v>
      </c>
      <c r="AD31" s="182" t="s">
        <v>131</v>
      </c>
      <c r="AE31" s="243" t="s">
        <v>39</v>
      </c>
      <c r="AF31" s="191" t="s">
        <v>154</v>
      </c>
      <c r="AG31" s="266">
        <v>3561.5122500000002</v>
      </c>
    </row>
    <row r="32" spans="1:33" x14ac:dyDescent="0.25">
      <c r="G32" s="108" t="s">
        <v>130</v>
      </c>
      <c r="H32" s="108" t="s">
        <v>157</v>
      </c>
      <c r="I32" s="269" t="s">
        <v>98</v>
      </c>
      <c r="J32" s="277">
        <v>86880.58</v>
      </c>
      <c r="K32" s="108">
        <v>69</v>
      </c>
      <c r="M32" s="283" t="s">
        <v>131</v>
      </c>
      <c r="N32" s="108" t="s">
        <v>157</v>
      </c>
      <c r="O32" s="181" t="s">
        <v>156</v>
      </c>
      <c r="P32" s="289">
        <v>58906.9</v>
      </c>
      <c r="Q32" s="287">
        <v>51</v>
      </c>
      <c r="Y32" s="174" t="s">
        <v>125</v>
      </c>
      <c r="Z32" s="238" t="s">
        <v>39</v>
      </c>
      <c r="AA32" s="239" t="s">
        <v>151</v>
      </c>
      <c r="AB32" s="240">
        <v>53588.4</v>
      </c>
      <c r="AD32" s="182" t="s">
        <v>131</v>
      </c>
      <c r="AE32" s="244" t="s">
        <v>111</v>
      </c>
      <c r="AF32" s="190" t="s">
        <v>154</v>
      </c>
      <c r="AG32" s="267">
        <v>21318.49</v>
      </c>
    </row>
    <row r="33" spans="7:33" ht="15.75" x14ac:dyDescent="0.25">
      <c r="G33" s="108" t="s">
        <v>130</v>
      </c>
      <c r="H33" s="133" t="s">
        <v>157</v>
      </c>
      <c r="I33" s="268" t="s">
        <v>171</v>
      </c>
      <c r="J33" s="276">
        <v>26000</v>
      </c>
      <c r="K33" s="133">
        <v>67</v>
      </c>
      <c r="M33" s="282" t="s">
        <v>131</v>
      </c>
      <c r="N33" s="108" t="s">
        <v>157</v>
      </c>
      <c r="O33" s="181" t="s">
        <v>156</v>
      </c>
      <c r="P33" s="288">
        <v>46296.78</v>
      </c>
      <c r="Q33" s="286">
        <v>57</v>
      </c>
      <c r="Y33" s="174" t="s">
        <v>130</v>
      </c>
      <c r="Z33" s="257" t="s">
        <v>111</v>
      </c>
      <c r="AA33" s="239" t="s">
        <v>114</v>
      </c>
      <c r="AB33" s="240">
        <v>68989.31</v>
      </c>
      <c r="AD33" s="182" t="s">
        <v>131</v>
      </c>
      <c r="AE33" s="243" t="s">
        <v>111</v>
      </c>
      <c r="AF33" s="191" t="s">
        <v>154</v>
      </c>
      <c r="AG33" s="266">
        <v>2363.13</v>
      </c>
    </row>
    <row r="34" spans="7:33" ht="15.75" x14ac:dyDescent="0.25">
      <c r="G34" s="108" t="s">
        <v>130</v>
      </c>
      <c r="H34" s="108" t="s">
        <v>157</v>
      </c>
      <c r="I34" s="269" t="s">
        <v>98</v>
      </c>
      <c r="J34" s="277">
        <v>26000</v>
      </c>
      <c r="K34" s="108">
        <v>86</v>
      </c>
      <c r="M34" s="284" t="s">
        <v>131</v>
      </c>
      <c r="N34" s="108" t="s">
        <v>157</v>
      </c>
      <c r="O34" s="181" t="s">
        <v>156</v>
      </c>
      <c r="P34" s="289">
        <v>40565.17</v>
      </c>
      <c r="Q34" s="287">
        <v>42</v>
      </c>
      <c r="Y34" s="174" t="s">
        <v>130</v>
      </c>
      <c r="Z34" s="257" t="s">
        <v>111</v>
      </c>
      <c r="AA34" s="239" t="s">
        <v>114</v>
      </c>
      <c r="AB34" s="240">
        <v>18009.75</v>
      </c>
      <c r="AD34" s="182" t="s">
        <v>131</v>
      </c>
      <c r="AE34" s="244" t="s">
        <v>111</v>
      </c>
      <c r="AF34" s="190" t="s">
        <v>154</v>
      </c>
      <c r="AG34" s="267">
        <v>39598.872000000003</v>
      </c>
    </row>
    <row r="35" spans="7:33" ht="18" customHeight="1" x14ac:dyDescent="0.25">
      <c r="G35" s="108" t="s">
        <v>130</v>
      </c>
      <c r="H35" s="133" t="s">
        <v>157</v>
      </c>
      <c r="I35" s="268" t="s">
        <v>98</v>
      </c>
      <c r="J35" s="276">
        <v>35000</v>
      </c>
      <c r="K35" s="133">
        <v>72</v>
      </c>
      <c r="M35" s="181"/>
      <c r="N35" s="108"/>
      <c r="O35" s="181"/>
      <c r="P35" s="214"/>
      <c r="Q35" s="133"/>
      <c r="Y35" s="174" t="s">
        <v>130</v>
      </c>
      <c r="Z35" s="257" t="s">
        <v>111</v>
      </c>
      <c r="AA35" s="239" t="s">
        <v>114</v>
      </c>
      <c r="AB35" s="240">
        <v>20282.18</v>
      </c>
      <c r="AD35" s="182" t="s">
        <v>131</v>
      </c>
      <c r="AE35" s="243" t="s">
        <v>111</v>
      </c>
      <c r="AF35" s="191" t="s">
        <v>154</v>
      </c>
      <c r="AG35" s="266">
        <v>14883.348</v>
      </c>
    </row>
    <row r="36" spans="7:33" ht="18.75" customHeight="1" x14ac:dyDescent="0.25">
      <c r="G36" s="108" t="s">
        <v>130</v>
      </c>
      <c r="H36" s="108" t="s">
        <v>157</v>
      </c>
      <c r="I36" s="198" t="s">
        <v>98</v>
      </c>
      <c r="J36" s="277">
        <v>30000</v>
      </c>
      <c r="K36" s="108">
        <v>80</v>
      </c>
      <c r="M36" s="181"/>
      <c r="N36" s="108"/>
      <c r="O36" s="181"/>
      <c r="P36" s="213"/>
      <c r="Q36" s="108"/>
      <c r="Y36" s="174" t="s">
        <v>130</v>
      </c>
      <c r="Z36" s="257" t="s">
        <v>111</v>
      </c>
      <c r="AA36" s="239" t="s">
        <v>114</v>
      </c>
      <c r="AB36" s="240">
        <v>46976.34</v>
      </c>
      <c r="AD36" s="182" t="s">
        <v>131</v>
      </c>
      <c r="AE36" s="244" t="s">
        <v>39</v>
      </c>
      <c r="AF36" s="190" t="s">
        <v>154</v>
      </c>
      <c r="AG36" s="267">
        <v>11187.176999999998</v>
      </c>
    </row>
    <row r="37" spans="7:33" ht="20.25" customHeight="1" x14ac:dyDescent="0.25">
      <c r="G37" s="108" t="s">
        <v>130</v>
      </c>
      <c r="H37" s="133" t="s">
        <v>157</v>
      </c>
      <c r="I37" s="268" t="s">
        <v>98</v>
      </c>
      <c r="J37" s="276">
        <v>26000</v>
      </c>
      <c r="K37" s="133">
        <v>68</v>
      </c>
      <c r="M37" s="181"/>
      <c r="N37" s="108"/>
      <c r="O37" s="181"/>
      <c r="P37" s="214"/>
      <c r="Q37" s="133"/>
      <c r="Y37" s="174" t="s">
        <v>130</v>
      </c>
      <c r="Z37" s="257" t="s">
        <v>111</v>
      </c>
      <c r="AA37" s="239" t="s">
        <v>114</v>
      </c>
      <c r="AB37" s="240">
        <v>27523.97</v>
      </c>
      <c r="AD37" s="182" t="s">
        <v>131</v>
      </c>
      <c r="AE37" s="243" t="s">
        <v>111</v>
      </c>
      <c r="AF37" s="191" t="s">
        <v>154</v>
      </c>
      <c r="AG37" s="266">
        <v>41361.072</v>
      </c>
    </row>
    <row r="38" spans="7:33" ht="15.75" x14ac:dyDescent="0.25">
      <c r="G38" s="133"/>
      <c r="H38" s="108"/>
      <c r="I38" s="280"/>
      <c r="J38" s="278"/>
      <c r="K38" s="108"/>
      <c r="M38" s="181"/>
      <c r="N38" s="108"/>
      <c r="O38" s="181"/>
      <c r="P38" s="213"/>
      <c r="Q38" s="108"/>
      <c r="Y38" s="174" t="s">
        <v>130</v>
      </c>
      <c r="Z38" s="257" t="s">
        <v>111</v>
      </c>
      <c r="AA38" s="239" t="s">
        <v>114</v>
      </c>
      <c r="AB38" s="240">
        <v>49430.04</v>
      </c>
      <c r="AD38" s="182" t="s">
        <v>131</v>
      </c>
      <c r="AE38" s="244" t="s">
        <v>111</v>
      </c>
      <c r="AF38" s="190" t="s">
        <v>154</v>
      </c>
      <c r="AG38" s="267">
        <v>28937.41</v>
      </c>
    </row>
    <row r="39" spans="7:33" ht="15.75" x14ac:dyDescent="0.25">
      <c r="G39" s="133"/>
      <c r="H39" s="281"/>
      <c r="I39" s="271"/>
      <c r="J39" s="279"/>
      <c r="K39" s="274"/>
      <c r="M39" s="181"/>
      <c r="N39" s="108"/>
      <c r="O39" s="181"/>
      <c r="P39" s="214"/>
      <c r="Q39" s="133"/>
      <c r="Y39" s="174" t="s">
        <v>130</v>
      </c>
      <c r="Z39" s="257" t="s">
        <v>39</v>
      </c>
      <c r="AA39" s="239" t="s">
        <v>148</v>
      </c>
      <c r="AB39" s="240">
        <v>26117.78</v>
      </c>
      <c r="AD39" s="182" t="s">
        <v>131</v>
      </c>
      <c r="AE39" s="243" t="s">
        <v>111</v>
      </c>
      <c r="AF39" s="191" t="s">
        <v>154</v>
      </c>
      <c r="AG39" s="266">
        <v>19398.735999999997</v>
      </c>
    </row>
    <row r="40" spans="7:33" ht="15.75" x14ac:dyDescent="0.25">
      <c r="G40" s="133"/>
      <c r="H40" s="198"/>
      <c r="I40" s="272"/>
      <c r="J40" s="278"/>
      <c r="K40" s="273"/>
      <c r="M40" s="181"/>
      <c r="N40" s="108"/>
      <c r="O40" s="181"/>
      <c r="P40" s="213"/>
      <c r="Q40" s="108"/>
      <c r="Y40" s="174" t="s">
        <v>130</v>
      </c>
      <c r="Z40" s="257" t="s">
        <v>111</v>
      </c>
      <c r="AA40" s="239" t="s">
        <v>114</v>
      </c>
      <c r="AB40" s="240">
        <v>32162.27</v>
      </c>
      <c r="AD40" s="182" t="s">
        <v>131</v>
      </c>
      <c r="AE40" s="244" t="s">
        <v>111</v>
      </c>
      <c r="AF40" s="190" t="s">
        <v>154</v>
      </c>
      <c r="AG40" s="267">
        <v>4436.3827499999998</v>
      </c>
    </row>
    <row r="41" spans="7:33" ht="15.75" x14ac:dyDescent="0.25">
      <c r="G41" s="133"/>
      <c r="H41" s="199"/>
      <c r="I41" s="271"/>
      <c r="J41" s="279"/>
      <c r="K41" s="274"/>
      <c r="M41" s="181"/>
      <c r="N41" s="108"/>
      <c r="O41" s="181"/>
      <c r="P41" s="214"/>
      <c r="Q41" s="133"/>
      <c r="Y41" s="174" t="s">
        <v>130</v>
      </c>
      <c r="Z41" s="257" t="s">
        <v>39</v>
      </c>
      <c r="AA41" s="239" t="s">
        <v>114</v>
      </c>
      <c r="AB41" s="240">
        <v>16500</v>
      </c>
      <c r="AD41" s="182"/>
      <c r="AE41" s="133"/>
      <c r="AF41" s="189"/>
      <c r="AG41" s="137"/>
    </row>
    <row r="42" spans="7:33" ht="15.75" x14ac:dyDescent="0.25">
      <c r="G42" s="133"/>
      <c r="H42" s="198"/>
      <c r="I42" s="270"/>
      <c r="J42" s="278"/>
      <c r="K42" s="273"/>
      <c r="M42" s="181"/>
      <c r="N42" s="108"/>
      <c r="O42" s="181"/>
      <c r="P42" s="213"/>
      <c r="Q42" s="108"/>
      <c r="Y42" s="174" t="s">
        <v>130</v>
      </c>
      <c r="Z42" s="257" t="s">
        <v>39</v>
      </c>
      <c r="AA42" s="239" t="s">
        <v>114</v>
      </c>
      <c r="AB42" s="240">
        <v>35695.83</v>
      </c>
      <c r="AD42" s="182"/>
      <c r="AE42" s="108"/>
      <c r="AF42" s="192"/>
      <c r="AG42" s="205"/>
    </row>
    <row r="43" spans="7:33" ht="15.75" x14ac:dyDescent="0.25">
      <c r="G43" s="133"/>
      <c r="H43" s="200"/>
      <c r="I43" s="197"/>
      <c r="J43" s="275"/>
      <c r="K43" s="133"/>
      <c r="M43" s="181"/>
      <c r="N43" s="108"/>
      <c r="O43" s="181"/>
      <c r="P43" s="215"/>
      <c r="Q43" s="133"/>
      <c r="Y43" s="174" t="s">
        <v>130</v>
      </c>
      <c r="Z43" s="257" t="s">
        <v>39</v>
      </c>
      <c r="AA43" s="239" t="s">
        <v>114</v>
      </c>
      <c r="AB43" s="240">
        <v>90806.49</v>
      </c>
      <c r="AD43" s="182"/>
      <c r="AE43" s="133"/>
      <c r="AF43" s="189"/>
      <c r="AG43" s="137"/>
    </row>
    <row r="44" spans="7:33" x14ac:dyDescent="0.25">
      <c r="G44" s="133"/>
      <c r="H44" s="198"/>
      <c r="I44" s="188"/>
      <c r="J44" s="230"/>
      <c r="K44" s="108"/>
      <c r="M44" s="181"/>
      <c r="N44" s="108"/>
      <c r="O44" s="181"/>
      <c r="P44" s="220"/>
      <c r="Q44" s="108"/>
      <c r="Y44" s="174" t="s">
        <v>130</v>
      </c>
      <c r="Z44" s="238" t="s">
        <v>39</v>
      </c>
      <c r="AA44" s="258" t="s">
        <v>151</v>
      </c>
      <c r="AB44" s="259">
        <v>18090.036</v>
      </c>
      <c r="AD44" s="182"/>
      <c r="AE44" s="133"/>
      <c r="AF44" s="189"/>
      <c r="AG44" s="137"/>
    </row>
    <row r="45" spans="7:33" x14ac:dyDescent="0.25">
      <c r="G45" s="133"/>
      <c r="H45" s="199"/>
      <c r="I45" s="197"/>
      <c r="J45" s="231"/>
      <c r="K45" s="133"/>
      <c r="M45" s="182"/>
      <c r="N45" s="108"/>
      <c r="O45" s="181"/>
      <c r="P45" s="220"/>
      <c r="Q45" s="133"/>
      <c r="Y45" s="174" t="s">
        <v>130</v>
      </c>
      <c r="Z45" s="238" t="s">
        <v>111</v>
      </c>
      <c r="AA45" s="258" t="s">
        <v>149</v>
      </c>
      <c r="AB45" s="259">
        <v>9045.018</v>
      </c>
      <c r="AD45" s="182"/>
      <c r="AE45" s="133"/>
      <c r="AF45" s="189"/>
      <c r="AG45" s="137"/>
    </row>
    <row r="46" spans="7:33" x14ac:dyDescent="0.25">
      <c r="G46" s="133"/>
      <c r="H46" s="198"/>
      <c r="I46" s="188"/>
      <c r="J46" s="230"/>
      <c r="K46" s="108"/>
      <c r="M46" s="181"/>
      <c r="N46" s="108"/>
      <c r="O46" s="181"/>
      <c r="P46" s="220"/>
      <c r="Q46" s="108"/>
      <c r="Y46" s="174" t="s">
        <v>130</v>
      </c>
      <c r="Z46" s="238" t="s">
        <v>39</v>
      </c>
      <c r="AA46" s="258" t="s">
        <v>168</v>
      </c>
      <c r="AB46" s="259">
        <v>9045.018</v>
      </c>
      <c r="AD46" s="182"/>
      <c r="AE46" s="133"/>
      <c r="AF46" s="189"/>
      <c r="AG46" s="137"/>
    </row>
    <row r="47" spans="7:33" x14ac:dyDescent="0.25">
      <c r="G47" s="133"/>
      <c r="H47" s="199"/>
      <c r="I47" s="197"/>
      <c r="J47" s="231"/>
      <c r="K47" s="133"/>
      <c r="M47" s="182"/>
      <c r="N47" s="16"/>
      <c r="O47" s="181"/>
      <c r="P47" s="220"/>
      <c r="Q47" s="133"/>
      <c r="Y47" s="174" t="s">
        <v>130</v>
      </c>
      <c r="Z47" s="238" t="s">
        <v>39</v>
      </c>
      <c r="AA47" s="258" t="s">
        <v>151</v>
      </c>
      <c r="AB47" s="259">
        <v>34009.896000000001</v>
      </c>
      <c r="AD47" s="182"/>
      <c r="AE47" s="108"/>
      <c r="AF47" s="192"/>
      <c r="AG47" s="205"/>
    </row>
    <row r="48" spans="7:33" x14ac:dyDescent="0.25">
      <c r="G48" s="133"/>
      <c r="H48" s="198"/>
      <c r="I48" s="188"/>
      <c r="J48" s="230"/>
      <c r="K48" s="108"/>
      <c r="M48" s="181"/>
      <c r="N48" s="16"/>
      <c r="O48" s="181"/>
      <c r="P48" s="220"/>
      <c r="Q48" s="108"/>
      <c r="Y48" s="174" t="s">
        <v>130</v>
      </c>
      <c r="Z48" s="238" t="s">
        <v>111</v>
      </c>
      <c r="AA48" s="258" t="s">
        <v>150</v>
      </c>
      <c r="AB48" s="259">
        <v>19615.341</v>
      </c>
      <c r="AD48" s="182"/>
      <c r="AE48" s="133"/>
      <c r="AF48" s="189"/>
      <c r="AG48" s="137"/>
    </row>
    <row r="49" spans="7:33" x14ac:dyDescent="0.25">
      <c r="G49" s="133"/>
      <c r="H49" s="199"/>
      <c r="I49" s="197"/>
      <c r="J49" s="231"/>
      <c r="K49" s="133"/>
      <c r="M49" s="182"/>
      <c r="N49" s="16"/>
      <c r="O49" s="181"/>
      <c r="P49" s="220"/>
      <c r="Q49" s="133"/>
      <c r="Y49" s="174" t="s">
        <v>130</v>
      </c>
      <c r="Z49" s="238" t="s">
        <v>39</v>
      </c>
      <c r="AA49" s="258" t="s">
        <v>147</v>
      </c>
      <c r="AB49" s="259">
        <v>19615.341</v>
      </c>
      <c r="AD49" s="182"/>
      <c r="AE49" s="108"/>
      <c r="AF49" s="192"/>
      <c r="AG49" s="205"/>
    </row>
    <row r="50" spans="7:33" x14ac:dyDescent="0.25">
      <c r="G50" s="133"/>
      <c r="H50" s="198"/>
      <c r="I50" s="188"/>
      <c r="J50" s="230"/>
      <c r="K50" s="108"/>
      <c r="M50" s="181"/>
      <c r="N50" s="16"/>
      <c r="O50" s="181"/>
      <c r="P50" s="220"/>
      <c r="Q50" s="108"/>
      <c r="Y50" s="174" t="s">
        <v>130</v>
      </c>
      <c r="Z50" s="238" t="s">
        <v>111</v>
      </c>
      <c r="AA50" s="258" t="s">
        <v>152</v>
      </c>
      <c r="AB50" s="259">
        <v>11084.992</v>
      </c>
      <c r="AD50" s="217"/>
      <c r="AE50" s="177"/>
      <c r="AF50" s="189"/>
      <c r="AG50" s="209"/>
    </row>
    <row r="51" spans="7:33" x14ac:dyDescent="0.25">
      <c r="G51" s="133"/>
      <c r="H51" s="199"/>
      <c r="I51" s="197"/>
      <c r="J51" s="231"/>
      <c r="K51" s="133"/>
      <c r="M51" s="182"/>
      <c r="N51" s="16"/>
      <c r="O51" s="181"/>
      <c r="P51" s="220"/>
      <c r="Q51" s="133"/>
      <c r="Y51" s="174" t="s">
        <v>130</v>
      </c>
      <c r="Z51" s="238" t="s">
        <v>111</v>
      </c>
      <c r="AA51" s="258" t="s">
        <v>150</v>
      </c>
      <c r="AB51" s="259">
        <v>40565.171999999999</v>
      </c>
      <c r="AD51" s="217"/>
      <c r="AE51" s="178"/>
      <c r="AF51" s="190"/>
      <c r="AG51" s="186"/>
    </row>
    <row r="52" spans="7:33" x14ac:dyDescent="0.25">
      <c r="G52" s="133"/>
      <c r="H52" s="198"/>
      <c r="I52" s="188"/>
      <c r="J52" s="230"/>
      <c r="K52" s="108"/>
      <c r="M52" s="181"/>
      <c r="N52" s="16"/>
      <c r="O52" s="181"/>
      <c r="P52" s="220"/>
      <c r="Q52" s="108"/>
      <c r="Y52" s="174" t="s">
        <v>130</v>
      </c>
      <c r="Z52" s="238" t="s">
        <v>39</v>
      </c>
      <c r="AA52" s="258" t="s">
        <v>151</v>
      </c>
      <c r="AB52" s="259">
        <v>49234.304000000004</v>
      </c>
      <c r="AD52" s="217"/>
      <c r="AE52" s="177"/>
      <c r="AF52" s="189"/>
      <c r="AG52" s="209"/>
    </row>
    <row r="53" spans="7:33" x14ac:dyDescent="0.25">
      <c r="G53" s="133"/>
      <c r="H53" s="199"/>
      <c r="I53" s="197"/>
      <c r="J53" s="231"/>
      <c r="K53" s="133"/>
      <c r="M53" s="182"/>
      <c r="N53" s="16"/>
      <c r="O53" s="181"/>
      <c r="P53" s="220"/>
      <c r="Q53" s="133"/>
      <c r="Y53" s="174" t="s">
        <v>130</v>
      </c>
      <c r="Z53" s="238" t="s">
        <v>111</v>
      </c>
      <c r="AA53" s="258" t="s">
        <v>150</v>
      </c>
      <c r="AB53" s="259">
        <v>57713.016000000003</v>
      </c>
      <c r="AD53" s="217"/>
      <c r="AE53" s="177"/>
      <c r="AF53" s="189"/>
      <c r="AG53" s="209"/>
    </row>
    <row r="54" spans="7:33" x14ac:dyDescent="0.25">
      <c r="G54" s="133"/>
      <c r="H54" s="198"/>
      <c r="I54" s="188"/>
      <c r="J54" s="230"/>
      <c r="K54" s="108"/>
      <c r="M54" s="181"/>
      <c r="N54" s="16"/>
      <c r="O54" s="181"/>
      <c r="P54" s="220"/>
      <c r="Q54" s="108"/>
      <c r="Y54" s="174" t="s">
        <v>130</v>
      </c>
      <c r="Z54" s="238" t="s">
        <v>111</v>
      </c>
      <c r="AA54" s="258" t="s">
        <v>114</v>
      </c>
      <c r="AB54" s="259">
        <v>50482.304000000004</v>
      </c>
      <c r="AD54" s="217"/>
      <c r="AE54" s="177"/>
      <c r="AF54" s="189"/>
      <c r="AG54" s="209"/>
    </row>
    <row r="55" spans="7:33" x14ac:dyDescent="0.25">
      <c r="G55" s="133"/>
      <c r="H55" s="199"/>
      <c r="I55" s="197"/>
      <c r="J55" s="231"/>
      <c r="K55" s="133"/>
      <c r="M55" s="182"/>
      <c r="N55" s="16"/>
      <c r="O55" s="181"/>
      <c r="P55" s="220"/>
      <c r="Q55" s="133"/>
      <c r="Y55" s="174" t="s">
        <v>130</v>
      </c>
      <c r="Z55" s="238" t="s">
        <v>111</v>
      </c>
      <c r="AA55" s="258" t="s">
        <v>150</v>
      </c>
      <c r="AB55" s="259">
        <v>15250.065000000001</v>
      </c>
      <c r="AD55" s="217"/>
      <c r="AE55" s="178"/>
      <c r="AF55" s="192"/>
      <c r="AG55" s="186"/>
    </row>
    <row r="56" spans="7:33" x14ac:dyDescent="0.25">
      <c r="G56" s="133"/>
      <c r="H56" s="198"/>
      <c r="I56" s="188"/>
      <c r="J56" s="230"/>
      <c r="K56" s="108"/>
      <c r="M56" s="181"/>
      <c r="N56" s="16"/>
      <c r="O56" s="181"/>
      <c r="P56" s="221"/>
      <c r="Q56" s="108"/>
      <c r="Y56" s="174" t="s">
        <v>130</v>
      </c>
      <c r="Z56" s="238" t="s">
        <v>111</v>
      </c>
      <c r="AA56" s="258" t="s">
        <v>149</v>
      </c>
      <c r="AB56" s="259">
        <v>15250.065000000001</v>
      </c>
      <c r="AD56" s="217"/>
      <c r="AE56" s="177"/>
      <c r="AF56" s="189"/>
      <c r="AG56" s="209"/>
    </row>
    <row r="57" spans="7:33" ht="24.95" customHeight="1" x14ac:dyDescent="0.25">
      <c r="G57" s="133"/>
      <c r="H57" s="199"/>
      <c r="I57" s="197"/>
      <c r="J57" s="231"/>
      <c r="K57" s="133"/>
      <c r="T57" s="54"/>
      <c r="U57" s="126"/>
      <c r="V57" s="126"/>
      <c r="W57" s="127"/>
      <c r="Y57" s="174" t="s">
        <v>130</v>
      </c>
      <c r="Z57" s="238" t="s">
        <v>39</v>
      </c>
      <c r="AA57" s="258" t="s">
        <v>151</v>
      </c>
      <c r="AB57" s="259">
        <v>53588.4</v>
      </c>
      <c r="AD57" s="217"/>
      <c r="AE57" s="178"/>
      <c r="AF57" s="192"/>
      <c r="AG57" s="218"/>
    </row>
    <row r="58" spans="7:33" ht="30" x14ac:dyDescent="0.25">
      <c r="G58" s="133"/>
      <c r="H58" s="198"/>
      <c r="I58" s="108"/>
      <c r="J58" s="230"/>
      <c r="K58" s="108"/>
      <c r="N58" s="149" t="s">
        <v>99</v>
      </c>
      <c r="O58" s="136" t="s">
        <v>100</v>
      </c>
      <c r="Y58" s="174" t="s">
        <v>130</v>
      </c>
      <c r="Z58" s="238" t="s">
        <v>39</v>
      </c>
      <c r="AA58" s="258" t="s">
        <v>147</v>
      </c>
      <c r="AB58" s="259">
        <v>45140.196000000004</v>
      </c>
      <c r="AD58" s="217"/>
      <c r="AE58" s="177"/>
      <c r="AF58" s="189"/>
      <c r="AG58" s="209"/>
    </row>
    <row r="59" spans="7:33" ht="15.75" x14ac:dyDescent="0.25">
      <c r="G59" s="133"/>
      <c r="H59" s="199"/>
      <c r="I59" s="197"/>
      <c r="J59" s="231"/>
      <c r="K59" s="133"/>
      <c r="N59" s="148" t="s">
        <v>102</v>
      </c>
      <c r="O59" s="147">
        <v>13</v>
      </c>
      <c r="Y59" s="174" t="s">
        <v>130</v>
      </c>
      <c r="Z59" s="238" t="s">
        <v>39</v>
      </c>
      <c r="AA59" s="258" t="s">
        <v>151</v>
      </c>
      <c r="AB59" s="259">
        <v>55123.248</v>
      </c>
      <c r="AD59" s="217"/>
      <c r="AE59" s="178"/>
      <c r="AF59" s="192"/>
      <c r="AG59" s="186"/>
    </row>
    <row r="60" spans="7:33" ht="15.75" x14ac:dyDescent="0.25">
      <c r="G60" s="133"/>
      <c r="H60" s="198"/>
      <c r="I60" s="188"/>
      <c r="J60" s="230"/>
      <c r="K60" s="108"/>
      <c r="N60" s="148" t="s">
        <v>124</v>
      </c>
      <c r="O60" s="147">
        <v>8</v>
      </c>
      <c r="Y60" s="174" t="s">
        <v>131</v>
      </c>
      <c r="Z60" s="252" t="s">
        <v>111</v>
      </c>
      <c r="AA60" s="239" t="s">
        <v>114</v>
      </c>
      <c r="AB60" s="240">
        <v>28638.76</v>
      </c>
      <c r="AD60" s="217"/>
      <c r="AE60" s="177"/>
      <c r="AF60" s="189"/>
      <c r="AG60" s="209"/>
    </row>
    <row r="61" spans="7:33" ht="15.75" x14ac:dyDescent="0.25">
      <c r="G61" s="133"/>
      <c r="H61" s="199"/>
      <c r="I61" s="197"/>
      <c r="J61" s="231"/>
      <c r="K61" s="133"/>
      <c r="N61" s="159" t="s">
        <v>175</v>
      </c>
      <c r="O61" s="147">
        <v>4</v>
      </c>
      <c r="Y61" s="174" t="s">
        <v>131</v>
      </c>
      <c r="Z61" s="252" t="s">
        <v>39</v>
      </c>
      <c r="AA61" s="239" t="s">
        <v>114</v>
      </c>
      <c r="AB61" s="240">
        <v>25030.29</v>
      </c>
      <c r="AD61" s="217"/>
      <c r="AE61" s="178"/>
      <c r="AF61" s="192"/>
      <c r="AG61" s="186"/>
    </row>
    <row r="62" spans="7:33" ht="15.75" x14ac:dyDescent="0.25">
      <c r="G62" s="133"/>
      <c r="H62" s="198"/>
      <c r="I62" s="188"/>
      <c r="J62" s="230"/>
      <c r="K62" s="108"/>
      <c r="N62" s="147" t="s">
        <v>123</v>
      </c>
      <c r="O62" s="147">
        <v>1</v>
      </c>
      <c r="Y62" s="174" t="s">
        <v>131</v>
      </c>
      <c r="Z62" s="252" t="s">
        <v>111</v>
      </c>
      <c r="AA62" s="239" t="s">
        <v>114</v>
      </c>
      <c r="AB62" s="240">
        <v>9004.8799999999992</v>
      </c>
      <c r="AD62" s="217"/>
      <c r="AE62" s="177"/>
      <c r="AF62" s="189"/>
      <c r="AG62" s="209"/>
    </row>
    <row r="63" spans="7:33" ht="15.75" x14ac:dyDescent="0.25">
      <c r="G63" s="133"/>
      <c r="H63" s="199"/>
      <c r="I63" s="133"/>
      <c r="J63" s="231"/>
      <c r="K63" s="133"/>
      <c r="N63" s="147" t="s">
        <v>173</v>
      </c>
      <c r="O63" s="147">
        <v>1</v>
      </c>
      <c r="Y63" s="174" t="s">
        <v>131</v>
      </c>
      <c r="Z63" s="252" t="s">
        <v>111</v>
      </c>
      <c r="AA63" s="239" t="s">
        <v>147</v>
      </c>
      <c r="AB63" s="240">
        <v>9004.8700000000008</v>
      </c>
      <c r="AD63" s="217"/>
      <c r="AE63" s="178"/>
      <c r="AF63" s="192"/>
      <c r="AG63" s="186"/>
    </row>
    <row r="64" spans="7:33" ht="15.75" x14ac:dyDescent="0.25">
      <c r="G64" s="133"/>
      <c r="H64" s="198"/>
      <c r="I64" s="108"/>
      <c r="J64" s="230"/>
      <c r="K64" s="108"/>
      <c r="N64" s="147" t="s">
        <v>159</v>
      </c>
      <c r="O64" s="147">
        <v>1</v>
      </c>
      <c r="Y64" s="174" t="s">
        <v>131</v>
      </c>
      <c r="Z64" s="252" t="s">
        <v>39</v>
      </c>
      <c r="AA64" s="239" t="s">
        <v>114</v>
      </c>
      <c r="AB64" s="240">
        <v>54972.03</v>
      </c>
      <c r="AD64" s="217"/>
      <c r="AE64" s="177"/>
      <c r="AF64" s="189"/>
      <c r="AG64" s="209"/>
    </row>
    <row r="65" spans="7:33" ht="15.75" x14ac:dyDescent="0.25">
      <c r="G65" s="133"/>
      <c r="H65" s="199"/>
      <c r="I65" s="197"/>
      <c r="J65" s="231"/>
      <c r="K65" s="133"/>
      <c r="N65" s="147" t="s">
        <v>174</v>
      </c>
      <c r="O65" s="147">
        <v>1</v>
      </c>
      <c r="Y65" s="174" t="s">
        <v>131</v>
      </c>
      <c r="Z65" s="252" t="s">
        <v>111</v>
      </c>
      <c r="AA65" s="239" t="s">
        <v>114</v>
      </c>
      <c r="AB65" s="240">
        <v>35000</v>
      </c>
      <c r="AD65" s="217"/>
      <c r="AE65" s="178"/>
      <c r="AF65" s="192"/>
      <c r="AG65" s="186"/>
    </row>
    <row r="66" spans="7:33" ht="15.75" x14ac:dyDescent="0.25">
      <c r="G66" s="133"/>
      <c r="H66" s="198"/>
      <c r="I66" s="188"/>
      <c r="J66" s="230"/>
      <c r="K66" s="108"/>
      <c r="N66" s="147" t="s">
        <v>176</v>
      </c>
      <c r="O66" s="147">
        <v>1</v>
      </c>
      <c r="Y66" s="174" t="s">
        <v>131</v>
      </c>
      <c r="Z66" s="252" t="s">
        <v>39</v>
      </c>
      <c r="AA66" s="239" t="s">
        <v>114</v>
      </c>
      <c r="AB66" s="240">
        <v>28717.439999999999</v>
      </c>
      <c r="AD66" s="217"/>
      <c r="AE66" s="177"/>
      <c r="AF66" s="189"/>
      <c r="AG66" s="209"/>
    </row>
    <row r="67" spans="7:33" ht="15.75" x14ac:dyDescent="0.25">
      <c r="G67" s="133"/>
      <c r="H67" s="199"/>
      <c r="I67" s="197"/>
      <c r="J67" s="231"/>
      <c r="K67" s="133"/>
      <c r="N67" s="147"/>
      <c r="O67" s="147"/>
      <c r="Y67" s="174" t="s">
        <v>131</v>
      </c>
      <c r="Z67" s="252" t="s">
        <v>111</v>
      </c>
      <c r="AA67" s="239" t="s">
        <v>114</v>
      </c>
      <c r="AB67" s="240">
        <v>30528.43</v>
      </c>
      <c r="AD67" s="217"/>
      <c r="AE67" s="178"/>
      <c r="AF67" s="192"/>
      <c r="AG67" s="186"/>
    </row>
    <row r="68" spans="7:33" ht="15.75" x14ac:dyDescent="0.25">
      <c r="G68" s="133"/>
      <c r="H68" s="198"/>
      <c r="I68" s="188"/>
      <c r="J68" s="230"/>
      <c r="K68" s="108"/>
      <c r="N68" s="147"/>
      <c r="O68" s="147"/>
      <c r="Y68" s="174" t="s">
        <v>131</v>
      </c>
      <c r="Z68" s="252" t="s">
        <v>39</v>
      </c>
      <c r="AA68" s="239" t="s">
        <v>114</v>
      </c>
      <c r="AB68" s="240">
        <v>57030.76</v>
      </c>
      <c r="AD68" s="217"/>
      <c r="AE68" s="177"/>
      <c r="AF68" s="189"/>
      <c r="AG68" s="209"/>
    </row>
    <row r="69" spans="7:33" ht="15.75" x14ac:dyDescent="0.25">
      <c r="G69" s="133"/>
      <c r="H69" s="199"/>
      <c r="I69" s="197"/>
      <c r="J69" s="231"/>
      <c r="K69" s="133"/>
      <c r="N69" s="148"/>
      <c r="O69" s="147"/>
      <c r="Y69" s="174" t="s">
        <v>131</v>
      </c>
      <c r="Z69" s="252" t="s">
        <v>111</v>
      </c>
      <c r="AA69" s="239" t="s">
        <v>114</v>
      </c>
      <c r="AB69" s="240">
        <v>42533.03</v>
      </c>
      <c r="AD69" s="141"/>
      <c r="AE69" s="108"/>
      <c r="AF69" s="192"/>
      <c r="AG69" s="167"/>
    </row>
    <row r="70" spans="7:33" x14ac:dyDescent="0.25">
      <c r="G70" s="133"/>
      <c r="H70" s="201"/>
      <c r="I70" s="108"/>
      <c r="J70" s="230"/>
      <c r="K70" s="108"/>
      <c r="N70" s="136" t="s">
        <v>101</v>
      </c>
      <c r="O70" s="136"/>
      <c r="Y70" s="174" t="s">
        <v>131</v>
      </c>
      <c r="Z70" s="252" t="s">
        <v>111</v>
      </c>
      <c r="AA70" s="239" t="s">
        <v>114</v>
      </c>
      <c r="AB70" s="240">
        <v>39144.080000000002</v>
      </c>
      <c r="AD70" s="140"/>
      <c r="AE70" s="133"/>
      <c r="AF70" s="189"/>
      <c r="AG70" s="134"/>
    </row>
    <row r="71" spans="7:33" x14ac:dyDescent="0.25">
      <c r="G71" s="133"/>
      <c r="H71" s="200"/>
      <c r="I71" s="197"/>
      <c r="J71" s="231"/>
      <c r="K71" s="133"/>
      <c r="Y71" s="174" t="s">
        <v>131</v>
      </c>
      <c r="Z71" s="252" t="s">
        <v>111</v>
      </c>
      <c r="AA71" s="239" t="s">
        <v>114</v>
      </c>
      <c r="AB71" s="240">
        <v>26000</v>
      </c>
      <c r="AD71" s="141"/>
      <c r="AE71" s="108"/>
      <c r="AF71" s="192"/>
      <c r="AG71" s="167"/>
    </row>
    <row r="72" spans="7:33" x14ac:dyDescent="0.25">
      <c r="G72" s="133"/>
      <c r="H72" s="201"/>
      <c r="I72" s="108"/>
      <c r="J72" s="230"/>
      <c r="K72" s="108"/>
      <c r="Y72" s="174" t="s">
        <v>131</v>
      </c>
      <c r="Z72" s="252" t="s">
        <v>111</v>
      </c>
      <c r="AA72" s="239" t="s">
        <v>148</v>
      </c>
      <c r="AB72" s="240">
        <v>51161.51</v>
      </c>
      <c r="AD72" s="140"/>
      <c r="AE72" s="133"/>
      <c r="AF72" s="189"/>
      <c r="AG72" s="134"/>
    </row>
    <row r="73" spans="7:33" x14ac:dyDescent="0.25">
      <c r="G73" s="133"/>
      <c r="H73" s="227"/>
      <c r="I73" s="133"/>
      <c r="J73" s="231"/>
      <c r="K73" s="228"/>
      <c r="Y73" s="174" t="s">
        <v>131</v>
      </c>
      <c r="Z73" s="238" t="s">
        <v>111</v>
      </c>
      <c r="AA73" s="258" t="s">
        <v>150</v>
      </c>
      <c r="AB73" s="259">
        <v>63383.423999999999</v>
      </c>
      <c r="AD73" s="141"/>
      <c r="AE73" s="108"/>
      <c r="AF73" s="192"/>
      <c r="AG73" s="167"/>
    </row>
    <row r="74" spans="7:33" x14ac:dyDescent="0.25">
      <c r="G74" s="133"/>
      <c r="H74" s="201"/>
      <c r="I74" s="108"/>
      <c r="J74" s="230"/>
      <c r="K74" s="108"/>
      <c r="Y74" s="174" t="s">
        <v>131</v>
      </c>
      <c r="Z74" s="238" t="s">
        <v>39</v>
      </c>
      <c r="AA74" s="258" t="s">
        <v>151</v>
      </c>
      <c r="AB74" s="259">
        <v>27214.932000000001</v>
      </c>
      <c r="AD74" s="181"/>
      <c r="AE74" s="162"/>
      <c r="AF74" s="190"/>
      <c r="AG74" s="172"/>
    </row>
    <row r="75" spans="7:33" x14ac:dyDescent="0.25">
      <c r="G75" s="133"/>
      <c r="H75" s="199"/>
      <c r="I75" s="197"/>
      <c r="J75" s="231"/>
      <c r="K75" s="133"/>
      <c r="Y75" s="174" t="s">
        <v>131</v>
      </c>
      <c r="Z75" s="238" t="s">
        <v>39</v>
      </c>
      <c r="AA75" s="258" t="s">
        <v>151</v>
      </c>
      <c r="AB75" s="259">
        <v>68691.231</v>
      </c>
      <c r="AD75" s="182"/>
      <c r="AE75" s="161"/>
      <c r="AF75" s="191"/>
      <c r="AG75" s="171"/>
    </row>
    <row r="76" spans="7:33" x14ac:dyDescent="0.25">
      <c r="G76" s="133"/>
      <c r="H76" s="198"/>
      <c r="I76" s="108"/>
      <c r="J76" s="230"/>
      <c r="K76" s="108"/>
      <c r="Y76" s="174" t="s">
        <v>131</v>
      </c>
      <c r="Z76" s="238" t="s">
        <v>111</v>
      </c>
      <c r="AA76" s="258" t="s">
        <v>150</v>
      </c>
      <c r="AB76" s="259">
        <v>27476.36</v>
      </c>
      <c r="AD76" s="181"/>
      <c r="AE76" s="162"/>
      <c r="AF76" s="190"/>
      <c r="AG76" s="172"/>
    </row>
    <row r="77" spans="7:33" x14ac:dyDescent="0.25">
      <c r="G77" s="133"/>
      <c r="H77" s="199"/>
      <c r="I77" s="133"/>
      <c r="J77" s="231"/>
      <c r="K77" s="133"/>
      <c r="Y77" s="174" t="s">
        <v>131</v>
      </c>
      <c r="Z77" s="238" t="s">
        <v>111</v>
      </c>
      <c r="AA77" s="258" t="s">
        <v>149</v>
      </c>
      <c r="AB77" s="259">
        <v>27476.76</v>
      </c>
      <c r="AD77" s="182"/>
      <c r="AE77" s="161"/>
      <c r="AF77" s="191"/>
      <c r="AG77" s="171"/>
    </row>
    <row r="78" spans="7:33" x14ac:dyDescent="0.25">
      <c r="G78" s="133"/>
      <c r="H78" s="198"/>
      <c r="I78" s="108"/>
      <c r="J78" s="230"/>
      <c r="K78" s="108"/>
      <c r="Y78" s="174" t="s">
        <v>131</v>
      </c>
      <c r="Z78" s="238" t="s">
        <v>39</v>
      </c>
      <c r="AA78" s="258" t="s">
        <v>151</v>
      </c>
      <c r="AB78" s="259">
        <v>338426.35666666669</v>
      </c>
      <c r="AD78" s="181"/>
      <c r="AE78" s="162"/>
      <c r="AF78" s="166"/>
      <c r="AG78" s="172"/>
    </row>
    <row r="79" spans="7:33" x14ac:dyDescent="0.25">
      <c r="G79" s="133"/>
      <c r="H79" s="199"/>
      <c r="I79" s="197"/>
      <c r="J79" s="231"/>
      <c r="K79" s="228"/>
      <c r="Y79" s="174" t="s">
        <v>131</v>
      </c>
      <c r="Z79" s="238" t="s">
        <v>39</v>
      </c>
      <c r="AA79" s="258" t="s">
        <v>147</v>
      </c>
      <c r="AB79" s="259">
        <v>40147.926666666666</v>
      </c>
      <c r="AD79" s="182"/>
      <c r="AE79" s="161"/>
      <c r="AF79" s="165"/>
      <c r="AG79" s="171"/>
    </row>
    <row r="80" spans="7:33" x14ac:dyDescent="0.25">
      <c r="G80" s="133"/>
      <c r="H80" s="199"/>
      <c r="I80" s="133"/>
      <c r="J80" s="203"/>
      <c r="K80" s="133"/>
      <c r="Y80" s="174" t="s">
        <v>131</v>
      </c>
      <c r="Z80" s="238" t="s">
        <v>111</v>
      </c>
      <c r="AA80" s="258" t="s">
        <v>184</v>
      </c>
      <c r="AB80" s="259">
        <v>7296.329999999999</v>
      </c>
      <c r="AD80" s="181"/>
      <c r="AE80" s="162"/>
      <c r="AF80" s="166"/>
      <c r="AG80" s="172"/>
    </row>
    <row r="81" spans="7:33" x14ac:dyDescent="0.25">
      <c r="G81" s="133"/>
      <c r="H81" s="198"/>
      <c r="I81" s="108"/>
      <c r="J81" s="202"/>
      <c r="K81" s="108"/>
      <c r="Y81" s="174"/>
      <c r="Z81" s="178"/>
      <c r="AA81" s="176"/>
      <c r="AB81" s="179"/>
      <c r="AD81" s="182"/>
      <c r="AE81" s="161"/>
      <c r="AF81" s="165"/>
      <c r="AG81" s="171"/>
    </row>
    <row r="82" spans="7:33" x14ac:dyDescent="0.25">
      <c r="G82" s="133"/>
      <c r="H82" s="199"/>
      <c r="I82" s="133"/>
      <c r="J82" s="203"/>
      <c r="K82" s="133"/>
      <c r="Y82" s="174"/>
      <c r="Z82" s="178"/>
      <c r="AA82" s="176"/>
      <c r="AB82" s="179"/>
      <c r="AD82" s="181"/>
      <c r="AE82" s="162"/>
      <c r="AF82" s="166"/>
      <c r="AG82" s="172"/>
    </row>
    <row r="83" spans="7:33" x14ac:dyDescent="0.25">
      <c r="G83" s="133"/>
      <c r="H83" s="198"/>
      <c r="I83" s="108"/>
      <c r="J83" s="202"/>
      <c r="K83" s="108"/>
      <c r="Y83" s="174"/>
      <c r="Z83" s="178"/>
      <c r="AA83" s="176"/>
      <c r="AB83" s="179"/>
      <c r="AD83" s="182"/>
      <c r="AE83" s="161"/>
      <c r="AF83" s="165"/>
      <c r="AG83" s="171"/>
    </row>
    <row r="84" spans="7:33" x14ac:dyDescent="0.25">
      <c r="G84" s="133"/>
      <c r="H84" s="199"/>
      <c r="I84" s="133"/>
      <c r="J84" s="203"/>
      <c r="K84" s="133"/>
      <c r="Y84" s="174"/>
      <c r="Z84" s="178"/>
      <c r="AA84" s="176"/>
      <c r="AB84" s="179"/>
      <c r="AD84" s="181"/>
      <c r="AE84" s="162"/>
      <c r="AF84" s="166"/>
      <c r="AG84" s="172"/>
    </row>
    <row r="85" spans="7:33" x14ac:dyDescent="0.25">
      <c r="G85" s="133"/>
      <c r="H85" s="198"/>
      <c r="I85" s="108"/>
      <c r="J85" s="202"/>
      <c r="K85" s="108"/>
      <c r="Y85" s="174"/>
      <c r="Z85" s="178"/>
      <c r="AA85" s="176"/>
      <c r="AB85" s="179"/>
      <c r="AD85" s="182"/>
      <c r="AE85" s="161"/>
      <c r="AF85" s="165"/>
      <c r="AG85" s="171"/>
    </row>
    <row r="86" spans="7:33" x14ac:dyDescent="0.25">
      <c r="G86" s="133"/>
      <c r="H86" s="199"/>
      <c r="I86" s="133"/>
      <c r="J86" s="203"/>
      <c r="K86" s="133"/>
      <c r="Y86" s="175"/>
      <c r="Z86" s="162"/>
      <c r="AA86" s="183"/>
      <c r="AB86" s="216"/>
      <c r="AD86" s="181"/>
      <c r="AE86" s="162"/>
      <c r="AF86" s="166"/>
      <c r="AG86" s="172"/>
    </row>
    <row r="87" spans="7:33" x14ac:dyDescent="0.25">
      <c r="G87" s="133"/>
      <c r="H87" s="198"/>
      <c r="I87" s="108"/>
      <c r="J87" s="202"/>
      <c r="K87" s="108"/>
      <c r="Y87" s="175"/>
      <c r="Z87" s="162"/>
      <c r="AA87" s="183"/>
      <c r="AB87" s="216"/>
      <c r="AD87" s="182"/>
      <c r="AE87" s="161"/>
      <c r="AF87" s="165"/>
      <c r="AG87" s="171"/>
    </row>
    <row r="88" spans="7:33" x14ac:dyDescent="0.25">
      <c r="G88" s="133"/>
      <c r="H88" s="199"/>
      <c r="I88" s="133"/>
      <c r="J88" s="203"/>
      <c r="K88" s="133"/>
      <c r="Y88" s="175"/>
      <c r="Z88" s="162"/>
      <c r="AA88" s="183"/>
      <c r="AB88" s="216"/>
      <c r="AD88" s="181"/>
      <c r="AE88" s="162"/>
      <c r="AF88" s="166"/>
      <c r="AG88" s="172"/>
    </row>
    <row r="89" spans="7:33" x14ac:dyDescent="0.25">
      <c r="G89" s="133"/>
      <c r="H89" s="198"/>
      <c r="I89" s="188"/>
      <c r="J89" s="202"/>
      <c r="K89" s="108"/>
      <c r="Y89" s="175"/>
      <c r="Z89" s="162"/>
      <c r="AA89" s="183"/>
      <c r="AB89" s="216"/>
      <c r="AD89" s="182"/>
      <c r="AE89" s="161"/>
      <c r="AF89" s="165"/>
      <c r="AG89" s="171"/>
    </row>
    <row r="90" spans="7:33" x14ac:dyDescent="0.25">
      <c r="G90" s="133"/>
      <c r="H90" s="199"/>
      <c r="I90" s="197"/>
      <c r="J90" s="203"/>
      <c r="K90" s="133"/>
      <c r="Y90" s="175"/>
      <c r="Z90" s="162"/>
      <c r="AA90" s="183"/>
      <c r="AB90" s="216"/>
      <c r="AD90" s="181"/>
      <c r="AE90" s="162"/>
      <c r="AF90" s="166"/>
      <c r="AG90" s="172"/>
    </row>
    <row r="91" spans="7:33" x14ac:dyDescent="0.25">
      <c r="G91" s="133"/>
      <c r="H91" s="198"/>
      <c r="I91" s="188"/>
      <c r="J91" s="202"/>
      <c r="K91" s="108"/>
      <c r="Y91" s="175"/>
      <c r="Z91" s="162"/>
      <c r="AA91" s="183"/>
      <c r="AB91" s="216"/>
      <c r="AD91" s="182"/>
      <c r="AE91" s="161"/>
      <c r="AF91" s="165"/>
      <c r="AG91" s="171"/>
    </row>
    <row r="92" spans="7:33" x14ac:dyDescent="0.25">
      <c r="G92" s="133"/>
      <c r="H92" s="199"/>
      <c r="I92" s="197"/>
      <c r="J92" s="203"/>
      <c r="K92" s="133"/>
      <c r="Y92" s="175"/>
      <c r="Z92" s="162"/>
      <c r="AA92" s="183"/>
      <c r="AB92" s="216"/>
      <c r="AD92" s="181"/>
      <c r="AE92" s="162"/>
      <c r="AF92" s="166"/>
      <c r="AG92" s="172"/>
    </row>
    <row r="93" spans="7:33" x14ac:dyDescent="0.25">
      <c r="G93" s="133"/>
      <c r="H93" s="198"/>
      <c r="I93" s="188"/>
      <c r="J93" s="202"/>
      <c r="K93" s="108"/>
      <c r="Y93" s="175"/>
      <c r="Z93" s="162"/>
      <c r="AA93" s="183"/>
      <c r="AB93" s="216"/>
      <c r="AD93" s="182"/>
      <c r="AE93" s="161"/>
      <c r="AF93" s="165"/>
      <c r="AG93" s="171"/>
    </row>
    <row r="94" spans="7:33" x14ac:dyDescent="0.25">
      <c r="G94" s="133"/>
      <c r="H94" s="199"/>
      <c r="I94" s="133"/>
      <c r="J94" s="203"/>
      <c r="K94" s="133"/>
      <c r="Y94" s="175"/>
      <c r="Z94" s="162"/>
      <c r="AA94" s="183"/>
      <c r="AB94" s="216"/>
      <c r="AD94" s="180"/>
      <c r="AE94" s="162"/>
      <c r="AF94" s="166"/>
      <c r="AG94" s="172"/>
    </row>
    <row r="95" spans="7:33" x14ac:dyDescent="0.25">
      <c r="G95" s="133"/>
      <c r="H95" s="198"/>
      <c r="I95" s="108"/>
      <c r="J95" s="202"/>
      <c r="K95" s="108"/>
      <c r="Y95" s="175"/>
      <c r="Z95" s="162"/>
      <c r="AA95" s="183"/>
      <c r="AB95" s="216"/>
      <c r="AD95" s="140"/>
      <c r="AE95" s="161"/>
      <c r="AF95" s="165"/>
      <c r="AG95" s="171"/>
    </row>
    <row r="96" spans="7:33" x14ac:dyDescent="0.25">
      <c r="G96" s="133"/>
      <c r="H96" s="199"/>
      <c r="I96" s="197"/>
      <c r="J96" s="203"/>
      <c r="K96" s="133"/>
      <c r="Y96" s="175"/>
      <c r="Z96" s="162"/>
      <c r="AA96" s="183"/>
      <c r="AB96" s="216"/>
      <c r="AD96" s="141"/>
      <c r="AE96" s="108"/>
      <c r="AF96" s="166"/>
      <c r="AG96" s="163"/>
    </row>
    <row r="97" spans="7:33" x14ac:dyDescent="0.25">
      <c r="G97" s="133"/>
      <c r="H97" s="198"/>
      <c r="I97" s="188"/>
      <c r="J97" s="202"/>
      <c r="K97" s="108"/>
      <c r="Y97" s="175"/>
      <c r="Z97" s="162"/>
      <c r="AA97" s="183"/>
      <c r="AB97" s="216"/>
      <c r="AD97" s="140"/>
      <c r="AE97" s="133"/>
      <c r="AF97" s="165"/>
      <c r="AG97" s="164"/>
    </row>
    <row r="98" spans="7:33" x14ac:dyDescent="0.25">
      <c r="G98" s="133"/>
      <c r="H98" s="199"/>
      <c r="I98" s="133"/>
      <c r="J98" s="203"/>
      <c r="K98" s="133"/>
      <c r="Y98" s="175"/>
      <c r="Z98" s="162"/>
      <c r="AA98" s="183"/>
      <c r="AB98" s="216"/>
      <c r="AD98" s="141"/>
      <c r="AE98" s="108"/>
      <c r="AF98" s="166"/>
      <c r="AG98" s="163"/>
    </row>
    <row r="99" spans="7:33" x14ac:dyDescent="0.25">
      <c r="G99" s="133"/>
      <c r="H99" s="198"/>
      <c r="I99" s="108"/>
      <c r="J99" s="202"/>
      <c r="K99" s="108"/>
      <c r="Y99" s="175"/>
      <c r="Z99" s="162"/>
      <c r="AA99" s="183"/>
      <c r="AB99" s="216"/>
      <c r="AD99" s="140"/>
      <c r="AE99" s="133"/>
      <c r="AF99" s="165"/>
      <c r="AG99" s="164"/>
    </row>
    <row r="100" spans="7:33" x14ac:dyDescent="0.25">
      <c r="G100" s="133"/>
      <c r="H100" s="199"/>
      <c r="I100" s="133"/>
      <c r="J100" s="203"/>
      <c r="K100" s="133"/>
      <c r="Y100" s="175"/>
      <c r="Z100" s="162"/>
      <c r="AA100" s="183"/>
      <c r="AB100" s="216"/>
      <c r="AD100" s="141"/>
      <c r="AE100" s="108"/>
      <c r="AF100" s="166"/>
      <c r="AG100" s="163"/>
    </row>
    <row r="101" spans="7:33" x14ac:dyDescent="0.25">
      <c r="G101" s="133"/>
      <c r="H101" s="198"/>
      <c r="I101" s="188"/>
      <c r="J101" s="202"/>
      <c r="K101" s="108"/>
      <c r="Y101" s="175"/>
      <c r="Z101" s="178"/>
      <c r="AA101" s="176"/>
      <c r="AB101" s="179"/>
      <c r="AD101" s="140"/>
      <c r="AE101" s="133"/>
      <c r="AF101" s="165"/>
      <c r="AG101" s="164"/>
    </row>
    <row r="102" spans="7:33" x14ac:dyDescent="0.25">
      <c r="G102" s="133"/>
      <c r="H102" s="199"/>
      <c r="I102" s="197"/>
      <c r="J102" s="203"/>
      <c r="K102" s="133"/>
      <c r="Y102" s="175"/>
      <c r="Z102" s="178"/>
      <c r="AA102" s="176"/>
      <c r="AB102" s="179"/>
      <c r="AD102" s="141"/>
      <c r="AE102" s="108"/>
      <c r="AF102" s="166"/>
      <c r="AG102" s="163"/>
    </row>
    <row r="103" spans="7:33" x14ac:dyDescent="0.25">
      <c r="G103" s="133"/>
      <c r="H103" s="198"/>
      <c r="I103" s="188"/>
      <c r="J103" s="202"/>
      <c r="K103" s="108"/>
      <c r="Y103" s="175"/>
      <c r="Z103" s="178"/>
      <c r="AA103" s="176"/>
      <c r="AB103" s="179"/>
      <c r="AF103" s="107"/>
    </row>
    <row r="104" spans="7:33" x14ac:dyDescent="0.25">
      <c r="G104" s="133"/>
      <c r="H104" s="199"/>
      <c r="I104" s="197"/>
      <c r="J104" s="203"/>
      <c r="K104" s="133"/>
      <c r="Y104" s="175"/>
      <c r="Z104" s="178"/>
      <c r="AA104" s="176"/>
      <c r="AB104" s="179"/>
    </row>
    <row r="105" spans="7:33" x14ac:dyDescent="0.25">
      <c r="G105" s="133"/>
      <c r="H105" s="198"/>
      <c r="I105" s="188"/>
      <c r="J105" s="202"/>
      <c r="K105" s="108"/>
      <c r="Y105" s="175"/>
      <c r="Z105" s="178"/>
      <c r="AA105" s="176"/>
      <c r="AB105" s="179"/>
    </row>
    <row r="106" spans="7:33" x14ac:dyDescent="0.25">
      <c r="G106" s="133"/>
      <c r="H106" s="199"/>
      <c r="I106" s="197"/>
      <c r="J106" s="203"/>
      <c r="K106" s="133"/>
      <c r="Y106" s="175"/>
      <c r="Z106" s="178"/>
      <c r="AA106" s="176"/>
      <c r="AB106" s="179"/>
    </row>
    <row r="107" spans="7:33" x14ac:dyDescent="0.25">
      <c r="G107" s="133"/>
      <c r="H107" s="198"/>
      <c r="I107" s="108"/>
      <c r="J107" s="202"/>
      <c r="K107" s="108"/>
      <c r="Y107" s="175"/>
      <c r="Z107" s="178"/>
      <c r="AA107" s="176"/>
      <c r="AB107" s="179"/>
    </row>
    <row r="108" spans="7:33" x14ac:dyDescent="0.25">
      <c r="G108" s="133"/>
      <c r="H108" s="199"/>
      <c r="I108" s="197"/>
      <c r="J108" s="203"/>
      <c r="K108" s="133"/>
      <c r="Y108" s="175"/>
      <c r="Z108" s="178"/>
      <c r="AA108" s="176"/>
      <c r="AB108" s="179"/>
    </row>
    <row r="109" spans="7:33" x14ac:dyDescent="0.25">
      <c r="G109" s="133"/>
      <c r="H109" s="198"/>
      <c r="I109" s="188"/>
      <c r="J109" s="202"/>
      <c r="K109" s="108"/>
      <c r="Y109" s="175"/>
      <c r="Z109" s="178"/>
      <c r="AA109" s="176"/>
      <c r="AB109" s="179"/>
    </row>
    <row r="110" spans="7:33" x14ac:dyDescent="0.25">
      <c r="G110" s="133"/>
      <c r="H110" s="199"/>
      <c r="I110" s="197"/>
      <c r="J110" s="203"/>
      <c r="K110" s="133"/>
      <c r="Y110" s="182"/>
      <c r="Z110" s="193"/>
      <c r="AA110" s="194"/>
      <c r="AB110" s="195"/>
    </row>
    <row r="111" spans="7:33" x14ac:dyDescent="0.25">
      <c r="G111" s="133"/>
      <c r="H111" s="198"/>
      <c r="I111" s="188"/>
      <c r="J111" s="202"/>
      <c r="K111" s="108"/>
      <c r="Y111" s="182"/>
      <c r="Z111" s="193"/>
      <c r="AA111" s="194"/>
      <c r="AB111" s="195"/>
    </row>
    <row r="112" spans="7:33" x14ac:dyDescent="0.25">
      <c r="G112" s="133"/>
      <c r="H112" s="199"/>
      <c r="I112" s="197"/>
      <c r="J112" s="203"/>
      <c r="K112" s="133"/>
      <c r="Y112" s="182"/>
      <c r="Z112" s="193"/>
      <c r="AA112" s="194"/>
      <c r="AB112" s="195"/>
    </row>
    <row r="113" spans="7:28" x14ac:dyDescent="0.25">
      <c r="G113" s="133"/>
      <c r="H113" s="198"/>
      <c r="I113" s="188"/>
      <c r="J113" s="202"/>
      <c r="K113" s="108"/>
      <c r="Y113" s="182"/>
      <c r="Z113" s="193"/>
      <c r="AA113" s="194"/>
      <c r="AB113" s="195"/>
    </row>
    <row r="114" spans="7:28" x14ac:dyDescent="0.25">
      <c r="G114" s="133"/>
      <c r="H114" s="199"/>
      <c r="I114" s="197"/>
      <c r="J114" s="203"/>
      <c r="K114" s="133"/>
      <c r="Y114" s="182"/>
      <c r="Z114" s="193"/>
      <c r="AA114" s="194"/>
      <c r="AB114" s="195"/>
    </row>
    <row r="115" spans="7:28" x14ac:dyDescent="0.25">
      <c r="G115" s="133"/>
      <c r="H115" s="198"/>
      <c r="I115" s="188"/>
      <c r="J115" s="202"/>
      <c r="K115" s="108"/>
      <c r="Y115" s="182"/>
      <c r="Z115" s="193"/>
      <c r="AA115" s="194"/>
      <c r="AB115" s="195"/>
    </row>
    <row r="116" spans="7:28" x14ac:dyDescent="0.25">
      <c r="G116" s="133"/>
      <c r="H116" s="199"/>
      <c r="I116" s="197"/>
      <c r="J116" s="203"/>
      <c r="K116" s="133"/>
      <c r="Y116" s="182"/>
      <c r="Z116" s="193"/>
      <c r="AA116" s="194"/>
      <c r="AB116" s="195"/>
    </row>
    <row r="117" spans="7:28" x14ac:dyDescent="0.25">
      <c r="G117" s="133"/>
      <c r="H117" s="198"/>
      <c r="I117" s="188"/>
      <c r="J117" s="202"/>
      <c r="K117" s="108"/>
      <c r="Y117" s="182"/>
      <c r="Z117" s="193"/>
      <c r="AA117" s="194"/>
      <c r="AB117" s="195"/>
    </row>
    <row r="118" spans="7:28" x14ac:dyDescent="0.25">
      <c r="G118" s="133"/>
      <c r="H118" s="199"/>
      <c r="I118" s="197"/>
      <c r="J118" s="203"/>
      <c r="K118" s="133"/>
      <c r="Y118" s="182"/>
      <c r="Z118" s="193"/>
      <c r="AA118" s="194"/>
      <c r="AB118" s="195"/>
    </row>
    <row r="119" spans="7:28" x14ac:dyDescent="0.25">
      <c r="G119" s="133"/>
      <c r="H119" s="198"/>
      <c r="I119" s="188"/>
      <c r="J119" s="202"/>
      <c r="K119" s="108"/>
      <c r="Y119" s="182"/>
      <c r="Z119" s="193"/>
      <c r="AA119" s="194"/>
      <c r="AB119" s="195"/>
    </row>
    <row r="120" spans="7:28" x14ac:dyDescent="0.25">
      <c r="G120" s="133"/>
      <c r="H120" s="199"/>
      <c r="I120" s="197"/>
      <c r="J120" s="203"/>
      <c r="K120" s="133"/>
      <c r="Y120" s="182"/>
      <c r="Z120" s="193"/>
      <c r="AA120" s="194"/>
      <c r="AB120" s="195"/>
    </row>
    <row r="121" spans="7:28" x14ac:dyDescent="0.25">
      <c r="G121" s="133"/>
      <c r="H121" s="198"/>
      <c r="I121" s="188"/>
      <c r="J121" s="202"/>
      <c r="K121" s="108"/>
      <c r="Y121" s="196"/>
      <c r="Z121" s="154"/>
      <c r="AA121" s="187"/>
      <c r="AB121" s="157"/>
    </row>
    <row r="122" spans="7:28" x14ac:dyDescent="0.25">
      <c r="G122" s="133"/>
      <c r="H122" s="199"/>
      <c r="I122" s="197"/>
      <c r="J122" s="203"/>
      <c r="K122" s="133"/>
      <c r="Y122" s="196"/>
      <c r="Z122" s="154"/>
      <c r="AA122" s="187"/>
      <c r="AB122" s="157"/>
    </row>
    <row r="123" spans="7:28" x14ac:dyDescent="0.25">
      <c r="G123" s="133"/>
      <c r="H123" s="198"/>
      <c r="I123" s="188"/>
      <c r="J123" s="202"/>
      <c r="K123" s="108"/>
      <c r="Y123" s="196"/>
      <c r="Z123" s="154"/>
      <c r="AA123" s="187"/>
      <c r="AB123" s="157"/>
    </row>
    <row r="124" spans="7:28" x14ac:dyDescent="0.25">
      <c r="G124" s="133"/>
      <c r="H124" s="199"/>
      <c r="I124" s="197"/>
      <c r="J124" s="203"/>
      <c r="K124" s="133"/>
      <c r="Y124" s="196"/>
      <c r="Z124" s="154"/>
      <c r="AA124" s="187"/>
      <c r="AB124" s="157"/>
    </row>
    <row r="125" spans="7:28" x14ac:dyDescent="0.25">
      <c r="G125" s="133"/>
      <c r="H125" s="198"/>
      <c r="I125" s="188"/>
      <c r="J125" s="202"/>
      <c r="K125" s="108"/>
      <c r="Y125" s="196"/>
      <c r="Z125" s="154"/>
      <c r="AA125" s="187"/>
      <c r="AB125" s="157"/>
    </row>
    <row r="126" spans="7:28" x14ac:dyDescent="0.25">
      <c r="G126" s="133"/>
      <c r="H126" s="199"/>
      <c r="I126" s="197"/>
      <c r="J126" s="203"/>
      <c r="K126" s="133"/>
      <c r="Y126" s="196"/>
      <c r="Z126" s="154"/>
      <c r="AA126" s="187"/>
      <c r="AB126" s="157"/>
    </row>
    <row r="127" spans="7:28" x14ac:dyDescent="0.25">
      <c r="G127" s="133"/>
      <c r="H127" s="198"/>
      <c r="I127" s="108"/>
      <c r="J127" s="202"/>
      <c r="K127" s="108"/>
      <c r="Y127" s="196"/>
      <c r="Z127" s="154"/>
      <c r="AA127" s="187"/>
      <c r="AB127" s="157"/>
    </row>
    <row r="128" spans="7:28" x14ac:dyDescent="0.25">
      <c r="G128" s="133"/>
      <c r="H128" s="199"/>
      <c r="I128" s="133"/>
      <c r="J128" s="203"/>
      <c r="K128" s="133"/>
      <c r="Y128" s="196"/>
      <c r="Z128" s="154"/>
      <c r="AA128" s="187"/>
      <c r="AB128" s="157"/>
    </row>
    <row r="129" spans="7:28" x14ac:dyDescent="0.25">
      <c r="G129" s="133"/>
      <c r="H129" s="198"/>
      <c r="I129" s="108"/>
      <c r="J129" s="202"/>
      <c r="K129" s="108"/>
      <c r="Y129" s="196"/>
      <c r="Z129" s="154"/>
      <c r="AA129" s="187"/>
      <c r="AB129" s="157"/>
    </row>
    <row r="130" spans="7:28" x14ac:dyDescent="0.25">
      <c r="G130" s="133"/>
      <c r="H130" s="199"/>
      <c r="I130" s="133"/>
      <c r="J130" s="203"/>
      <c r="K130" s="133"/>
      <c r="Y130" s="196"/>
      <c r="Z130" s="154"/>
      <c r="AA130" s="187"/>
      <c r="AB130" s="157"/>
    </row>
    <row r="131" spans="7:28" x14ac:dyDescent="0.25">
      <c r="G131" s="133"/>
      <c r="H131" s="198"/>
      <c r="I131" s="108"/>
      <c r="J131" s="202"/>
      <c r="K131" s="108"/>
      <c r="Y131" s="196"/>
      <c r="Z131" s="154"/>
      <c r="AA131" s="187"/>
      <c r="AB131" s="157"/>
    </row>
    <row r="132" spans="7:28" x14ac:dyDescent="0.25">
      <c r="G132" s="133"/>
      <c r="H132" s="199"/>
      <c r="I132" s="133"/>
      <c r="J132" s="203"/>
      <c r="K132" s="133"/>
      <c r="Y132" s="196"/>
      <c r="Z132" s="154"/>
      <c r="AA132" s="187"/>
      <c r="AB132" s="157"/>
    </row>
    <row r="133" spans="7:28" x14ac:dyDescent="0.25">
      <c r="G133" s="133"/>
      <c r="H133" s="198"/>
      <c r="I133" s="108"/>
      <c r="J133" s="202"/>
      <c r="K133" s="108"/>
      <c r="Y133" s="196"/>
      <c r="Z133" s="154"/>
      <c r="AA133" s="187"/>
      <c r="AB133" s="157"/>
    </row>
    <row r="134" spans="7:28" x14ac:dyDescent="0.25">
      <c r="G134" s="133"/>
      <c r="H134" s="199"/>
      <c r="I134" s="133"/>
      <c r="J134" s="203"/>
      <c r="K134" s="133"/>
      <c r="Y134" s="196"/>
      <c r="Z134" s="154"/>
      <c r="AA134" s="187"/>
      <c r="AB134" s="155"/>
    </row>
    <row r="135" spans="7:28" x14ac:dyDescent="0.25">
      <c r="G135" s="133"/>
      <c r="H135" s="198"/>
      <c r="I135" s="188"/>
      <c r="J135" s="202"/>
      <c r="K135" s="108"/>
      <c r="Y135" s="196"/>
      <c r="Z135" s="154"/>
      <c r="AA135" s="187"/>
      <c r="AB135" s="157"/>
    </row>
    <row r="136" spans="7:28" x14ac:dyDescent="0.25">
      <c r="G136" s="133"/>
      <c r="H136" s="199"/>
      <c r="I136" s="197"/>
      <c r="J136" s="203"/>
      <c r="K136" s="133"/>
      <c r="Y136" s="196"/>
      <c r="Z136" s="154"/>
      <c r="AA136" s="187"/>
      <c r="AB136" s="155"/>
    </row>
    <row r="137" spans="7:28" x14ac:dyDescent="0.25">
      <c r="G137" s="133"/>
      <c r="H137" s="198"/>
      <c r="I137" s="188"/>
      <c r="J137" s="202"/>
      <c r="K137" s="108"/>
      <c r="Y137" s="196"/>
      <c r="Z137" s="154"/>
      <c r="AA137" s="187"/>
      <c r="AB137" s="157"/>
    </row>
    <row r="138" spans="7:28" x14ac:dyDescent="0.25">
      <c r="G138" s="133"/>
      <c r="H138" s="199"/>
      <c r="I138" s="197"/>
      <c r="J138" s="203"/>
      <c r="K138" s="133"/>
      <c r="Y138" s="196"/>
      <c r="Z138" s="154"/>
      <c r="AA138" s="187"/>
      <c r="AB138" s="155"/>
    </row>
    <row r="139" spans="7:28" x14ac:dyDescent="0.25">
      <c r="G139" s="133"/>
      <c r="H139" s="198"/>
      <c r="I139" s="108"/>
      <c r="J139" s="202"/>
      <c r="K139" s="108"/>
      <c r="Y139" s="156"/>
      <c r="Z139" s="153"/>
      <c r="AA139" s="153"/>
      <c r="AB139" s="157"/>
    </row>
    <row r="140" spans="7:28" x14ac:dyDescent="0.25">
      <c r="G140" s="133"/>
      <c r="H140" s="199"/>
      <c r="I140" s="197"/>
      <c r="J140" s="203"/>
      <c r="K140" s="133"/>
      <c r="Y140" s="107"/>
      <c r="Z140" s="154"/>
      <c r="AA140" s="154"/>
      <c r="AB140" s="155"/>
    </row>
    <row r="141" spans="7:28" x14ac:dyDescent="0.25">
      <c r="G141" s="133"/>
      <c r="H141" s="198"/>
      <c r="I141" s="188"/>
      <c r="J141" s="202"/>
      <c r="K141" s="108"/>
      <c r="Y141" s="156"/>
      <c r="Z141" s="153"/>
      <c r="AA141" s="153"/>
      <c r="AB141" s="157"/>
    </row>
    <row r="142" spans="7:28" x14ac:dyDescent="0.25">
      <c r="G142" s="133"/>
      <c r="H142" s="199"/>
      <c r="I142" s="197"/>
      <c r="J142" s="203"/>
      <c r="K142" s="133"/>
      <c r="Y142" s="107"/>
      <c r="Z142" s="154"/>
      <c r="AA142" s="154"/>
      <c r="AB142" s="155"/>
    </row>
    <row r="143" spans="7:28" x14ac:dyDescent="0.25">
      <c r="G143" s="133"/>
      <c r="H143" s="198"/>
      <c r="I143" s="188"/>
      <c r="J143" s="202"/>
      <c r="K143" s="108"/>
      <c r="Y143" s="156"/>
      <c r="Z143" s="153"/>
      <c r="AA143" s="153"/>
      <c r="AB143" s="157"/>
    </row>
    <row r="144" spans="7:28" x14ac:dyDescent="0.25">
      <c r="Y144" s="107"/>
      <c r="Z144" s="154"/>
      <c r="AA144" s="154"/>
      <c r="AB144" s="155"/>
    </row>
    <row r="145" spans="25:28" x14ac:dyDescent="0.25">
      <c r="Y145" s="156"/>
      <c r="Z145" s="153"/>
      <c r="AA145" s="153"/>
      <c r="AB145" s="157"/>
    </row>
    <row r="146" spans="25:28" x14ac:dyDescent="0.25">
      <c r="Y146" s="107"/>
      <c r="Z146" s="154"/>
      <c r="AA146" s="154"/>
      <c r="AB146" s="155"/>
    </row>
    <row r="147" spans="25:28" x14ac:dyDescent="0.25">
      <c r="Y147" s="156"/>
      <c r="Z147" s="153"/>
      <c r="AA147" s="153"/>
      <c r="AB147" s="157"/>
    </row>
    <row r="148" spans="25:28" x14ac:dyDescent="0.25">
      <c r="Y148" s="107"/>
      <c r="Z148" s="154"/>
      <c r="AA148" s="154"/>
      <c r="AB148" s="155"/>
    </row>
  </sheetData>
  <autoFilter ref="S4:W17" xr:uid="{00000000-0009-0000-0000-000001000000}"/>
  <mergeCells count="9">
    <mergeCell ref="A2:K2"/>
    <mergeCell ref="M3:Q3"/>
    <mergeCell ref="S3:W3"/>
    <mergeCell ref="M2:W2"/>
    <mergeCell ref="Y2:AG2"/>
    <mergeCell ref="AD3:AG3"/>
    <mergeCell ref="Y3:AB3"/>
    <mergeCell ref="A3:E3"/>
    <mergeCell ref="G3:K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6"/>
  <sheetViews>
    <sheetView showGridLines="0" topLeftCell="A18" workbookViewId="0">
      <selection activeCell="O19" sqref="O19"/>
    </sheetView>
  </sheetViews>
  <sheetFormatPr baseColWidth="10" defaultRowHeight="15" x14ac:dyDescent="0.25"/>
  <cols>
    <col min="1" max="1" width="7.5703125" customWidth="1"/>
    <col min="2" max="2" width="16.5703125" bestFit="1" customWidth="1"/>
    <col min="3" max="3" width="11.5703125" bestFit="1" customWidth="1"/>
    <col min="4" max="4" width="10.85546875" customWidth="1"/>
    <col min="5" max="5" width="18.140625" bestFit="1" customWidth="1"/>
    <col min="6" max="6" width="18.42578125" bestFit="1" customWidth="1"/>
    <col min="7" max="7" width="15.28515625" customWidth="1"/>
    <col min="8" max="8" width="13.140625" bestFit="1" customWidth="1"/>
    <col min="9" max="9" width="10.5703125" bestFit="1" customWidth="1"/>
    <col min="10" max="10" width="8.85546875" bestFit="1" customWidth="1"/>
    <col min="11" max="11" width="9.140625" bestFit="1" customWidth="1"/>
    <col min="12" max="12" width="8.42578125" customWidth="1"/>
    <col min="17" max="17" width="8.140625" customWidth="1"/>
    <col min="19" max="19" width="10.5703125" bestFit="1" customWidth="1"/>
    <col min="20" max="20" width="8.85546875" bestFit="1" customWidth="1"/>
    <col min="21" max="21" width="9.140625" bestFit="1" customWidth="1"/>
  </cols>
  <sheetData>
    <row r="1" spans="2:22" ht="69" customHeight="1" thickBot="1" x14ac:dyDescent="0.3"/>
    <row r="2" spans="2:22" ht="24" thickBot="1" x14ac:dyDescent="0.4">
      <c r="B2" s="333" t="s">
        <v>41</v>
      </c>
      <c r="C2" s="334"/>
      <c r="D2" s="334"/>
      <c r="E2" s="334"/>
      <c r="F2" s="335"/>
      <c r="H2" s="336" t="s">
        <v>66</v>
      </c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8"/>
    </row>
    <row r="3" spans="2:22" ht="15.75" thickBot="1" x14ac:dyDescent="0.3"/>
    <row r="4" spans="2:22" ht="15.75" thickBot="1" x14ac:dyDescent="0.3">
      <c r="B4" s="98" t="s">
        <v>42</v>
      </c>
      <c r="C4" s="99" t="s">
        <v>132</v>
      </c>
      <c r="H4" s="324" t="s">
        <v>127</v>
      </c>
      <c r="I4" s="325"/>
      <c r="J4" s="325"/>
      <c r="K4" s="326"/>
      <c r="M4" s="324" t="s">
        <v>128</v>
      </c>
      <c r="N4" s="325"/>
      <c r="O4" s="325"/>
      <c r="P4" s="326"/>
      <c r="R4" s="324" t="s">
        <v>129</v>
      </c>
      <c r="S4" s="325"/>
      <c r="T4" s="325"/>
      <c r="U4" s="326"/>
    </row>
    <row r="5" spans="2:22" ht="45" x14ac:dyDescent="0.25">
      <c r="B5" s="61" t="s">
        <v>50</v>
      </c>
      <c r="C5" s="62" t="s">
        <v>43</v>
      </c>
      <c r="D5" s="62" t="s">
        <v>44</v>
      </c>
      <c r="E5" s="62" t="s">
        <v>45</v>
      </c>
      <c r="F5" s="63" t="s">
        <v>46</v>
      </c>
      <c r="H5" s="71" t="s">
        <v>51</v>
      </c>
      <c r="I5" s="72" t="s">
        <v>52</v>
      </c>
      <c r="J5" s="72" t="s">
        <v>53</v>
      </c>
      <c r="K5" s="73" t="s">
        <v>54</v>
      </c>
      <c r="M5" s="61" t="s">
        <v>51</v>
      </c>
      <c r="N5" s="62" t="s">
        <v>52</v>
      </c>
      <c r="O5" s="62" t="s">
        <v>53</v>
      </c>
      <c r="P5" s="63" t="s">
        <v>54</v>
      </c>
      <c r="R5" s="61" t="s">
        <v>51</v>
      </c>
      <c r="S5" s="62" t="s">
        <v>52</v>
      </c>
      <c r="T5" s="62" t="s">
        <v>53</v>
      </c>
      <c r="U5" s="63" t="s">
        <v>54</v>
      </c>
    </row>
    <row r="6" spans="2:22" ht="25.5" x14ac:dyDescent="0.25">
      <c r="B6" s="85" t="s">
        <v>47</v>
      </c>
      <c r="C6" s="86">
        <v>26556</v>
      </c>
      <c r="D6" s="144">
        <v>0.56000000000000005</v>
      </c>
      <c r="E6" s="87"/>
      <c r="F6" s="88"/>
      <c r="H6" s="64" t="s">
        <v>55</v>
      </c>
      <c r="I6" s="59">
        <v>1696</v>
      </c>
      <c r="J6" s="60">
        <v>578</v>
      </c>
      <c r="K6" s="65">
        <v>1118</v>
      </c>
      <c r="L6" s="14"/>
      <c r="M6" s="64" t="s">
        <v>55</v>
      </c>
      <c r="N6" s="59">
        <v>1686</v>
      </c>
      <c r="O6" s="60">
        <v>543</v>
      </c>
      <c r="P6" s="67">
        <v>1143</v>
      </c>
      <c r="Q6" s="14"/>
      <c r="R6" s="64" t="s">
        <v>55</v>
      </c>
      <c r="S6" s="59">
        <v>1057</v>
      </c>
      <c r="T6" s="60">
        <v>363</v>
      </c>
      <c r="U6" s="67">
        <v>694</v>
      </c>
      <c r="V6" s="14"/>
    </row>
    <row r="7" spans="2:22" ht="15.75" thickBot="1" x14ac:dyDescent="0.3">
      <c r="B7" s="89" t="s">
        <v>48</v>
      </c>
      <c r="C7" s="90">
        <v>20488</v>
      </c>
      <c r="D7" s="143">
        <v>0.44</v>
      </c>
      <c r="E7" s="91"/>
      <c r="F7" s="92"/>
      <c r="H7" s="66" t="s">
        <v>56</v>
      </c>
      <c r="I7" s="60">
        <v>164</v>
      </c>
      <c r="J7" s="60">
        <v>59</v>
      </c>
      <c r="K7" s="65">
        <v>105</v>
      </c>
      <c r="M7" s="66" t="s">
        <v>56</v>
      </c>
      <c r="N7" s="59">
        <v>191</v>
      </c>
      <c r="O7" s="60">
        <v>67</v>
      </c>
      <c r="P7" s="65">
        <v>124</v>
      </c>
      <c r="R7" s="66" t="s">
        <v>56</v>
      </c>
      <c r="S7" s="59">
        <v>178</v>
      </c>
      <c r="T7" s="60">
        <v>60</v>
      </c>
      <c r="U7" s="65">
        <v>118</v>
      </c>
    </row>
    <row r="8" spans="2:22" ht="15.75" thickBot="1" x14ac:dyDescent="0.3">
      <c r="B8" s="93" t="s">
        <v>49</v>
      </c>
      <c r="C8" s="94">
        <f>SUM(C6:C7)</f>
        <v>47044</v>
      </c>
      <c r="D8" s="95">
        <v>100</v>
      </c>
      <c r="E8" s="96">
        <f>SUM(E6:E7)</f>
        <v>0</v>
      </c>
      <c r="F8" s="97">
        <f>SUM(F6:F7)</f>
        <v>0</v>
      </c>
      <c r="H8" s="66" t="s">
        <v>57</v>
      </c>
      <c r="I8" s="60">
        <v>15</v>
      </c>
      <c r="J8" s="60">
        <v>5</v>
      </c>
      <c r="K8" s="65">
        <v>10</v>
      </c>
      <c r="M8" s="66" t="s">
        <v>57</v>
      </c>
      <c r="N8" s="59">
        <v>20</v>
      </c>
      <c r="O8" s="60">
        <v>7</v>
      </c>
      <c r="P8" s="65">
        <v>13</v>
      </c>
      <c r="R8" s="66" t="s">
        <v>57</v>
      </c>
      <c r="S8" s="59">
        <v>24</v>
      </c>
      <c r="T8" s="60">
        <v>11</v>
      </c>
      <c r="U8" s="65">
        <v>13</v>
      </c>
    </row>
    <row r="9" spans="2:22" ht="25.5" x14ac:dyDescent="0.25">
      <c r="H9" s="64" t="s">
        <v>58</v>
      </c>
      <c r="I9" s="60">
        <v>0</v>
      </c>
      <c r="J9" s="60">
        <v>0</v>
      </c>
      <c r="K9" s="65">
        <v>0</v>
      </c>
      <c r="M9" s="64" t="s">
        <v>58</v>
      </c>
      <c r="N9" s="59">
        <v>0</v>
      </c>
      <c r="O9" s="60">
        <v>0</v>
      </c>
      <c r="P9" s="65">
        <v>0</v>
      </c>
      <c r="R9" s="64" t="s">
        <v>58</v>
      </c>
      <c r="S9" s="59">
        <v>0</v>
      </c>
      <c r="T9" s="60">
        <v>0</v>
      </c>
      <c r="U9" s="65">
        <v>0</v>
      </c>
    </row>
    <row r="10" spans="2:22" ht="25.5" x14ac:dyDescent="0.25">
      <c r="F10">
        <v>13</v>
      </c>
      <c r="H10" s="64" t="s">
        <v>59</v>
      </c>
      <c r="I10" s="60">
        <v>48</v>
      </c>
      <c r="J10" s="60">
        <v>17</v>
      </c>
      <c r="K10" s="65">
        <v>31</v>
      </c>
      <c r="M10" s="64" t="s">
        <v>59</v>
      </c>
      <c r="N10" s="59">
        <v>64</v>
      </c>
      <c r="O10" s="60">
        <v>24</v>
      </c>
      <c r="P10" s="65">
        <v>40</v>
      </c>
      <c r="R10" s="64" t="s">
        <v>59</v>
      </c>
      <c r="S10" s="59">
        <v>52</v>
      </c>
      <c r="T10" s="60">
        <v>24</v>
      </c>
      <c r="U10" s="65">
        <v>28</v>
      </c>
    </row>
    <row r="11" spans="2:22" x14ac:dyDescent="0.25">
      <c r="H11" s="66" t="s">
        <v>60</v>
      </c>
      <c r="I11" s="60">
        <v>30</v>
      </c>
      <c r="J11" s="60">
        <v>11</v>
      </c>
      <c r="K11" s="65">
        <v>19</v>
      </c>
      <c r="M11" s="66" t="s">
        <v>60</v>
      </c>
      <c r="N11" s="59">
        <v>13</v>
      </c>
      <c r="O11" s="60">
        <v>3</v>
      </c>
      <c r="P11" s="65">
        <v>10</v>
      </c>
      <c r="R11" s="66" t="s">
        <v>60</v>
      </c>
      <c r="S11" s="59">
        <v>19</v>
      </c>
      <c r="T11" s="60">
        <v>2</v>
      </c>
      <c r="U11" s="65">
        <v>17</v>
      </c>
    </row>
    <row r="12" spans="2:22" x14ac:dyDescent="0.25">
      <c r="H12" s="66" t="s">
        <v>61</v>
      </c>
      <c r="I12" s="60">
        <v>43</v>
      </c>
      <c r="J12" s="60">
        <v>10</v>
      </c>
      <c r="K12" s="65">
        <v>33</v>
      </c>
      <c r="M12" s="66" t="s">
        <v>61</v>
      </c>
      <c r="N12" s="59">
        <v>24</v>
      </c>
      <c r="O12" s="60">
        <v>5</v>
      </c>
      <c r="P12" s="65">
        <v>19</v>
      </c>
      <c r="R12" s="66" t="s">
        <v>61</v>
      </c>
      <c r="S12" s="222">
        <v>0</v>
      </c>
      <c r="T12" s="223">
        <v>0</v>
      </c>
      <c r="U12" s="224">
        <v>0</v>
      </c>
    </row>
    <row r="13" spans="2:22" x14ac:dyDescent="0.25">
      <c r="H13" s="66" t="s">
        <v>62</v>
      </c>
      <c r="I13" s="60">
        <v>7</v>
      </c>
      <c r="J13" s="60">
        <v>2</v>
      </c>
      <c r="K13" s="65">
        <v>5</v>
      </c>
      <c r="M13" s="66" t="s">
        <v>62</v>
      </c>
      <c r="N13" s="59">
        <v>13</v>
      </c>
      <c r="O13" s="60">
        <v>2</v>
      </c>
      <c r="P13" s="65">
        <v>11</v>
      </c>
      <c r="R13" s="66" t="s">
        <v>62</v>
      </c>
      <c r="S13" s="59">
        <v>14</v>
      </c>
      <c r="T13" s="60">
        <v>4</v>
      </c>
      <c r="U13" s="65">
        <v>10</v>
      </c>
    </row>
    <row r="14" spans="2:22" x14ac:dyDescent="0.25">
      <c r="H14" s="66" t="s">
        <v>63</v>
      </c>
      <c r="I14" s="60">
        <v>7</v>
      </c>
      <c r="J14" s="60">
        <v>1</v>
      </c>
      <c r="K14" s="65">
        <v>6</v>
      </c>
      <c r="M14" s="66" t="s">
        <v>63</v>
      </c>
      <c r="N14" s="59">
        <v>8</v>
      </c>
      <c r="O14" s="60">
        <v>0</v>
      </c>
      <c r="P14" s="65">
        <v>8</v>
      </c>
      <c r="R14" s="66" t="s">
        <v>63</v>
      </c>
      <c r="S14" s="59">
        <v>5</v>
      </c>
      <c r="T14" s="60">
        <v>0</v>
      </c>
      <c r="U14" s="65">
        <v>5</v>
      </c>
    </row>
    <row r="15" spans="2:22" ht="15.75" thickBot="1" x14ac:dyDescent="0.3">
      <c r="H15" s="66" t="s">
        <v>64</v>
      </c>
      <c r="I15" s="60">
        <v>11</v>
      </c>
      <c r="J15" s="60">
        <v>5</v>
      </c>
      <c r="K15" s="65">
        <v>6</v>
      </c>
      <c r="M15" s="66" t="s">
        <v>64</v>
      </c>
      <c r="N15" s="59">
        <v>5</v>
      </c>
      <c r="O15" s="60">
        <v>1</v>
      </c>
      <c r="P15" s="65">
        <v>4</v>
      </c>
      <c r="R15" s="68" t="s">
        <v>64</v>
      </c>
      <c r="S15" s="59">
        <v>8</v>
      </c>
      <c r="T15" s="69">
        <v>2</v>
      </c>
      <c r="U15" s="70">
        <v>6</v>
      </c>
    </row>
    <row r="16" spans="2:22" ht="15.75" thickBot="1" x14ac:dyDescent="0.3">
      <c r="H16" s="74" t="s">
        <v>65</v>
      </c>
      <c r="I16" s="75">
        <f>SUM(I6:I15)</f>
        <v>2021</v>
      </c>
      <c r="J16" s="75">
        <f>SUM(J6:J15)</f>
        <v>688</v>
      </c>
      <c r="K16" s="76">
        <f>SUM(K6:K15)</f>
        <v>1333</v>
      </c>
      <c r="M16" s="77" t="s">
        <v>65</v>
      </c>
      <c r="N16" s="78">
        <f>SUM(N6:N15)</f>
        <v>2024</v>
      </c>
      <c r="O16" s="78">
        <f>SUM(O6:O15)</f>
        <v>652</v>
      </c>
      <c r="P16" s="79">
        <f>SUM(P6:P15)</f>
        <v>1372</v>
      </c>
      <c r="R16" s="80" t="s">
        <v>65</v>
      </c>
      <c r="S16" s="81">
        <f>SUM(S6:S15)</f>
        <v>1357</v>
      </c>
      <c r="T16" s="81">
        <f>SUM(T6:T15)</f>
        <v>466</v>
      </c>
      <c r="U16" s="81">
        <f>SUM(U6:U15)</f>
        <v>891</v>
      </c>
    </row>
    <row r="17" spans="2:11" ht="15.75" thickBot="1" x14ac:dyDescent="0.3"/>
    <row r="18" spans="2:11" ht="24" thickBot="1" x14ac:dyDescent="0.4">
      <c r="B18" s="333" t="s">
        <v>88</v>
      </c>
      <c r="C18" s="334"/>
      <c r="D18" s="334"/>
      <c r="E18" s="334"/>
      <c r="F18" s="335"/>
    </row>
    <row r="19" spans="2:11" x14ac:dyDescent="0.25">
      <c r="H19" t="s">
        <v>93</v>
      </c>
      <c r="J19" s="14"/>
      <c r="K19" s="14"/>
    </row>
    <row r="20" spans="2:11" ht="15.75" thickBot="1" x14ac:dyDescent="0.3">
      <c r="I20" s="14"/>
      <c r="J20" s="14"/>
    </row>
    <row r="21" spans="2:11" ht="15.75" thickBot="1" x14ac:dyDescent="0.3">
      <c r="B21" s="71" t="s">
        <v>82</v>
      </c>
      <c r="C21" s="72" t="s">
        <v>83</v>
      </c>
      <c r="D21" s="72" t="s">
        <v>84</v>
      </c>
      <c r="E21" s="73" t="s">
        <v>85</v>
      </c>
      <c r="F21" s="71" t="s">
        <v>86</v>
      </c>
      <c r="G21" s="72" t="s">
        <v>87</v>
      </c>
    </row>
    <row r="22" spans="2:11" ht="15.75" thickBot="1" x14ac:dyDescent="0.3">
      <c r="B22" s="121" t="s">
        <v>125</v>
      </c>
      <c r="C22" s="122">
        <v>74</v>
      </c>
      <c r="D22" s="122">
        <v>29</v>
      </c>
      <c r="E22" s="123">
        <v>13</v>
      </c>
      <c r="F22" s="121">
        <v>40</v>
      </c>
      <c r="G22" s="122">
        <v>12</v>
      </c>
      <c r="I22" s="131"/>
    </row>
    <row r="23" spans="2:11" ht="15.75" thickBot="1" x14ac:dyDescent="0.3">
      <c r="B23" s="121" t="s">
        <v>130</v>
      </c>
      <c r="C23" s="122">
        <v>75</v>
      </c>
      <c r="D23" s="122">
        <v>19</v>
      </c>
      <c r="E23" s="123">
        <v>11</v>
      </c>
      <c r="F23" s="121">
        <v>25</v>
      </c>
      <c r="G23" s="122">
        <v>7</v>
      </c>
    </row>
    <row r="24" spans="2:11" ht="15.75" thickBot="1" x14ac:dyDescent="0.3">
      <c r="B24" s="121" t="s">
        <v>131</v>
      </c>
      <c r="C24" s="122">
        <v>59</v>
      </c>
      <c r="D24" s="122">
        <v>16</v>
      </c>
      <c r="E24" s="123">
        <v>11</v>
      </c>
      <c r="F24" s="121">
        <v>35</v>
      </c>
      <c r="G24" s="122">
        <v>14</v>
      </c>
    </row>
    <row r="25" spans="2:11" x14ac:dyDescent="0.25">
      <c r="B25" s="71" t="s">
        <v>65</v>
      </c>
      <c r="C25" s="72"/>
      <c r="D25" s="72"/>
      <c r="E25" s="73"/>
      <c r="F25" s="71"/>
      <c r="G25" s="72"/>
    </row>
    <row r="26" spans="2:11" ht="21" x14ac:dyDescent="0.25">
      <c r="B26" s="120"/>
    </row>
  </sheetData>
  <mergeCells count="6">
    <mergeCell ref="B18:F18"/>
    <mergeCell ref="H2:U2"/>
    <mergeCell ref="H4:K4"/>
    <mergeCell ref="M4:P4"/>
    <mergeCell ref="R4:U4"/>
    <mergeCell ref="B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9"/>
  <sheetViews>
    <sheetView showGridLines="0" topLeftCell="A115" zoomScaleNormal="100" workbookViewId="0">
      <selection activeCell="E141" sqref="E141"/>
    </sheetView>
  </sheetViews>
  <sheetFormatPr baseColWidth="10" defaultRowHeight="15" x14ac:dyDescent="0.25"/>
  <cols>
    <col min="1" max="1" width="17.28515625" bestFit="1" customWidth="1"/>
    <col min="2" max="2" width="15.42578125" customWidth="1"/>
    <col min="3" max="3" width="31.28515625" customWidth="1"/>
    <col min="4" max="4" width="22.140625" customWidth="1"/>
    <col min="5" max="5" width="31" customWidth="1"/>
    <col min="6" max="6" width="22" customWidth="1"/>
  </cols>
  <sheetData>
    <row r="1" spans="1:6" ht="69" customHeight="1" thickBot="1" x14ac:dyDescent="0.3"/>
    <row r="2" spans="1:6" ht="19.5" customHeight="1" thickBot="1" x14ac:dyDescent="0.4">
      <c r="A2" s="333" t="s">
        <v>115</v>
      </c>
      <c r="B2" s="334"/>
      <c r="C2" s="334"/>
      <c r="D2" s="334"/>
      <c r="E2" s="334"/>
    </row>
    <row r="4" spans="1:6" x14ac:dyDescent="0.25">
      <c r="A4" s="84" t="s">
        <v>71</v>
      </c>
      <c r="B4" s="84" t="s">
        <v>67</v>
      </c>
      <c r="C4" s="84" t="s">
        <v>68</v>
      </c>
      <c r="D4" s="84" t="s">
        <v>69</v>
      </c>
      <c r="E4" s="84" t="s">
        <v>70</v>
      </c>
      <c r="F4" s="84" t="s">
        <v>113</v>
      </c>
    </row>
    <row r="5" spans="1:6" x14ac:dyDescent="0.25">
      <c r="A5" s="54" t="s">
        <v>125</v>
      </c>
      <c r="B5" t="s">
        <v>105</v>
      </c>
      <c r="C5" t="s">
        <v>138</v>
      </c>
      <c r="D5" s="54">
        <v>1</v>
      </c>
      <c r="E5" t="s">
        <v>108</v>
      </c>
      <c r="F5" s="236">
        <v>100000</v>
      </c>
    </row>
    <row r="6" spans="1:6" x14ac:dyDescent="0.25">
      <c r="A6" s="54" t="s">
        <v>125</v>
      </c>
      <c r="B6" t="s">
        <v>103</v>
      </c>
      <c r="C6" t="s">
        <v>139</v>
      </c>
      <c r="D6" s="54">
        <v>1</v>
      </c>
      <c r="E6" t="s">
        <v>122</v>
      </c>
      <c r="F6" s="236">
        <v>100000</v>
      </c>
    </row>
    <row r="7" spans="1:6" x14ac:dyDescent="0.25">
      <c r="A7" s="54" t="s">
        <v>125</v>
      </c>
      <c r="B7" t="s">
        <v>103</v>
      </c>
      <c r="C7" t="s">
        <v>139</v>
      </c>
      <c r="D7" s="54">
        <v>1</v>
      </c>
      <c r="E7" t="s">
        <v>140</v>
      </c>
      <c r="F7" s="236">
        <v>100000</v>
      </c>
    </row>
    <row r="8" spans="1:6" x14ac:dyDescent="0.25">
      <c r="A8" s="54" t="s">
        <v>125</v>
      </c>
      <c r="B8" t="s">
        <v>103</v>
      </c>
      <c r="C8" t="s">
        <v>139</v>
      </c>
      <c r="D8" s="54">
        <v>3</v>
      </c>
      <c r="E8" t="s">
        <v>141</v>
      </c>
      <c r="F8" s="236">
        <v>100000</v>
      </c>
    </row>
    <row r="9" spans="1:6" x14ac:dyDescent="0.25">
      <c r="A9" s="54" t="s">
        <v>125</v>
      </c>
      <c r="B9" t="s">
        <v>105</v>
      </c>
      <c r="C9" t="s">
        <v>139</v>
      </c>
      <c r="D9" s="54">
        <v>1</v>
      </c>
      <c r="E9" t="s">
        <v>107</v>
      </c>
      <c r="F9" s="236">
        <v>100000</v>
      </c>
    </row>
    <row r="10" spans="1:6" x14ac:dyDescent="0.25">
      <c r="A10" s="54" t="s">
        <v>125</v>
      </c>
      <c r="B10" t="s">
        <v>103</v>
      </c>
      <c r="C10" t="s">
        <v>106</v>
      </c>
      <c r="D10" s="54">
        <v>1</v>
      </c>
      <c r="E10" t="s">
        <v>122</v>
      </c>
      <c r="F10" s="236">
        <v>100000</v>
      </c>
    </row>
    <row r="11" spans="1:6" x14ac:dyDescent="0.25">
      <c r="A11" s="54" t="s">
        <v>125</v>
      </c>
      <c r="B11" t="s">
        <v>103</v>
      </c>
      <c r="C11" t="s">
        <v>106</v>
      </c>
      <c r="D11" s="54">
        <v>1</v>
      </c>
      <c r="E11" t="s">
        <v>104</v>
      </c>
      <c r="F11" s="236">
        <v>100000</v>
      </c>
    </row>
    <row r="12" spans="1:6" x14ac:dyDescent="0.25">
      <c r="A12" s="54" t="s">
        <v>125</v>
      </c>
      <c r="B12" t="s">
        <v>103</v>
      </c>
      <c r="C12" t="s">
        <v>139</v>
      </c>
      <c r="D12" s="54">
        <v>1</v>
      </c>
      <c r="E12" t="s">
        <v>108</v>
      </c>
      <c r="F12" s="236">
        <v>100000</v>
      </c>
    </row>
    <row r="13" spans="1:6" x14ac:dyDescent="0.25">
      <c r="A13" s="54" t="s">
        <v>125</v>
      </c>
      <c r="B13" t="s">
        <v>105</v>
      </c>
      <c r="C13" t="s">
        <v>139</v>
      </c>
      <c r="D13" s="54">
        <v>1</v>
      </c>
      <c r="E13" t="s">
        <v>109</v>
      </c>
      <c r="F13" s="236">
        <v>100000</v>
      </c>
    </row>
    <row r="14" spans="1:6" x14ac:dyDescent="0.25">
      <c r="A14" s="54" t="s">
        <v>125</v>
      </c>
      <c r="B14" t="s">
        <v>103</v>
      </c>
      <c r="C14" t="s">
        <v>139</v>
      </c>
      <c r="D14" s="54">
        <v>1</v>
      </c>
      <c r="E14" t="s">
        <v>104</v>
      </c>
      <c r="F14" s="236">
        <v>100000</v>
      </c>
    </row>
    <row r="15" spans="1:6" x14ac:dyDescent="0.25">
      <c r="A15" s="54" t="s">
        <v>125</v>
      </c>
      <c r="B15" t="s">
        <v>103</v>
      </c>
      <c r="C15" t="s">
        <v>139</v>
      </c>
      <c r="D15" s="54">
        <v>1</v>
      </c>
      <c r="E15" t="s">
        <v>109</v>
      </c>
      <c r="F15" s="236">
        <v>100000</v>
      </c>
    </row>
    <row r="16" spans="1:6" x14ac:dyDescent="0.25">
      <c r="A16" s="54" t="s">
        <v>125</v>
      </c>
      <c r="B16" t="s">
        <v>103</v>
      </c>
      <c r="C16" t="s">
        <v>139</v>
      </c>
      <c r="D16" s="54">
        <v>1</v>
      </c>
      <c r="E16" t="s">
        <v>142</v>
      </c>
      <c r="F16" s="236">
        <v>100000</v>
      </c>
    </row>
    <row r="17" spans="1:6" x14ac:dyDescent="0.25">
      <c r="A17" s="54" t="s">
        <v>125</v>
      </c>
      <c r="B17" t="s">
        <v>105</v>
      </c>
      <c r="C17" t="s">
        <v>139</v>
      </c>
      <c r="D17" s="54">
        <v>1</v>
      </c>
      <c r="E17" t="s">
        <v>108</v>
      </c>
      <c r="F17" s="236">
        <v>100000</v>
      </c>
    </row>
    <row r="18" spans="1:6" x14ac:dyDescent="0.25">
      <c r="A18" s="54" t="s">
        <v>125</v>
      </c>
      <c r="B18" t="s">
        <v>103</v>
      </c>
      <c r="C18" t="s">
        <v>139</v>
      </c>
      <c r="D18" s="54">
        <v>1</v>
      </c>
      <c r="E18" t="s">
        <v>122</v>
      </c>
      <c r="F18" s="236">
        <v>100000</v>
      </c>
    </row>
    <row r="19" spans="1:6" x14ac:dyDescent="0.25">
      <c r="A19" s="54" t="s">
        <v>125</v>
      </c>
      <c r="B19" t="s">
        <v>105</v>
      </c>
      <c r="C19" t="s">
        <v>139</v>
      </c>
      <c r="D19" s="54">
        <v>1</v>
      </c>
      <c r="E19" t="s">
        <v>108</v>
      </c>
      <c r="F19" s="236" t="s">
        <v>146</v>
      </c>
    </row>
    <row r="20" spans="1:6" x14ac:dyDescent="0.25">
      <c r="A20" s="54" t="s">
        <v>125</v>
      </c>
      <c r="B20" t="s">
        <v>103</v>
      </c>
      <c r="C20" t="s">
        <v>139</v>
      </c>
      <c r="D20" s="54">
        <v>1</v>
      </c>
      <c r="E20" t="s">
        <v>104</v>
      </c>
      <c r="F20" s="236" t="s">
        <v>146</v>
      </c>
    </row>
    <row r="21" spans="1:6" x14ac:dyDescent="0.25">
      <c r="A21" s="54" t="s">
        <v>125</v>
      </c>
      <c r="B21" t="s">
        <v>105</v>
      </c>
      <c r="C21" t="s">
        <v>106</v>
      </c>
      <c r="D21" s="54">
        <v>1</v>
      </c>
      <c r="E21" t="s">
        <v>107</v>
      </c>
      <c r="F21" s="236">
        <v>100000</v>
      </c>
    </row>
    <row r="22" spans="1:6" x14ac:dyDescent="0.25">
      <c r="A22" s="54" t="s">
        <v>125</v>
      </c>
      <c r="B22" t="s">
        <v>105</v>
      </c>
      <c r="C22" t="s">
        <v>106</v>
      </c>
      <c r="D22" s="54">
        <v>1</v>
      </c>
      <c r="E22" t="s">
        <v>109</v>
      </c>
      <c r="F22" s="236">
        <v>100000.0019</v>
      </c>
    </row>
    <row r="23" spans="1:6" x14ac:dyDescent="0.25">
      <c r="A23" s="54" t="s">
        <v>125</v>
      </c>
      <c r="B23" t="s">
        <v>105</v>
      </c>
      <c r="C23" t="s">
        <v>139</v>
      </c>
      <c r="D23" s="54">
        <v>3</v>
      </c>
      <c r="E23" t="s">
        <v>121</v>
      </c>
      <c r="F23" s="236">
        <v>100000</v>
      </c>
    </row>
    <row r="24" spans="1:6" x14ac:dyDescent="0.25">
      <c r="A24" s="54" t="s">
        <v>125</v>
      </c>
      <c r="B24" t="s">
        <v>103</v>
      </c>
      <c r="C24" t="s">
        <v>139</v>
      </c>
      <c r="D24" s="54">
        <v>1</v>
      </c>
      <c r="E24" t="s">
        <v>143</v>
      </c>
      <c r="F24" s="236">
        <v>100000</v>
      </c>
    </row>
    <row r="25" spans="1:6" x14ac:dyDescent="0.25">
      <c r="A25" s="54" t="s">
        <v>125</v>
      </c>
      <c r="B25" t="s">
        <v>105</v>
      </c>
      <c r="C25" t="s">
        <v>139</v>
      </c>
      <c r="D25" s="54">
        <v>1</v>
      </c>
      <c r="E25" t="s">
        <v>108</v>
      </c>
      <c r="F25" s="236">
        <v>100000</v>
      </c>
    </row>
    <row r="26" spans="1:6" x14ac:dyDescent="0.25">
      <c r="A26" s="54" t="s">
        <v>125</v>
      </c>
      <c r="B26" t="s">
        <v>137</v>
      </c>
      <c r="C26" t="s">
        <v>139</v>
      </c>
      <c r="D26" s="54">
        <v>1</v>
      </c>
      <c r="E26" t="s">
        <v>109</v>
      </c>
      <c r="F26" s="236" t="s">
        <v>146</v>
      </c>
    </row>
    <row r="27" spans="1:6" x14ac:dyDescent="0.25">
      <c r="A27" s="54" t="s">
        <v>125</v>
      </c>
      <c r="B27" t="s">
        <v>105</v>
      </c>
      <c r="C27" t="s">
        <v>139</v>
      </c>
      <c r="D27" s="54">
        <v>1</v>
      </c>
      <c r="E27" t="s">
        <v>107</v>
      </c>
      <c r="F27" s="236" t="s">
        <v>146</v>
      </c>
    </row>
    <row r="28" spans="1:6" x14ac:dyDescent="0.25">
      <c r="A28" s="54" t="s">
        <v>125</v>
      </c>
      <c r="B28" t="s">
        <v>105</v>
      </c>
      <c r="C28" t="s">
        <v>139</v>
      </c>
      <c r="D28" s="54">
        <v>1</v>
      </c>
      <c r="E28" t="s">
        <v>107</v>
      </c>
      <c r="F28" s="236">
        <v>100000</v>
      </c>
    </row>
    <row r="29" spans="1:6" x14ac:dyDescent="0.25">
      <c r="A29" s="54" t="s">
        <v>125</v>
      </c>
      <c r="B29" t="s">
        <v>103</v>
      </c>
      <c r="C29" t="s">
        <v>139</v>
      </c>
      <c r="D29" s="54">
        <v>1</v>
      </c>
      <c r="E29" t="s">
        <v>110</v>
      </c>
      <c r="F29" s="236">
        <v>100000</v>
      </c>
    </row>
    <row r="30" spans="1:6" x14ac:dyDescent="0.25">
      <c r="A30" s="54" t="s">
        <v>125</v>
      </c>
      <c r="B30" t="s">
        <v>103</v>
      </c>
      <c r="C30" t="s">
        <v>139</v>
      </c>
      <c r="D30" s="54">
        <v>1</v>
      </c>
      <c r="E30" t="s">
        <v>108</v>
      </c>
      <c r="F30" s="236">
        <v>100000</v>
      </c>
    </row>
    <row r="31" spans="1:6" x14ac:dyDescent="0.25">
      <c r="A31" s="54" t="s">
        <v>125</v>
      </c>
      <c r="B31" t="s">
        <v>103</v>
      </c>
      <c r="C31" t="s">
        <v>139</v>
      </c>
      <c r="D31" s="54">
        <v>1</v>
      </c>
      <c r="E31" t="s">
        <v>108</v>
      </c>
      <c r="F31" s="236">
        <v>100000</v>
      </c>
    </row>
    <row r="32" spans="1:6" x14ac:dyDescent="0.25">
      <c r="A32" s="54" t="s">
        <v>125</v>
      </c>
      <c r="B32" t="s">
        <v>103</v>
      </c>
      <c r="C32" t="s">
        <v>118</v>
      </c>
      <c r="D32" s="54">
        <v>1</v>
      </c>
      <c r="E32" t="s">
        <v>104</v>
      </c>
      <c r="F32" s="236" t="s">
        <v>146</v>
      </c>
    </row>
    <row r="33" spans="1:6" x14ac:dyDescent="0.25">
      <c r="A33" s="54" t="s">
        <v>125</v>
      </c>
      <c r="B33" t="s">
        <v>105</v>
      </c>
      <c r="C33" t="s">
        <v>106</v>
      </c>
      <c r="D33" s="54">
        <v>1</v>
      </c>
      <c r="E33" t="s">
        <v>107</v>
      </c>
      <c r="F33" s="236">
        <v>100000</v>
      </c>
    </row>
    <row r="34" spans="1:6" x14ac:dyDescent="0.25">
      <c r="A34" s="54" t="s">
        <v>125</v>
      </c>
      <c r="B34" t="s">
        <v>105</v>
      </c>
      <c r="C34" t="s">
        <v>139</v>
      </c>
      <c r="D34" s="54">
        <v>1</v>
      </c>
      <c r="E34" t="s">
        <v>107</v>
      </c>
      <c r="F34" s="236" t="s">
        <v>146</v>
      </c>
    </row>
    <row r="35" spans="1:6" x14ac:dyDescent="0.25">
      <c r="A35" s="54" t="s">
        <v>125</v>
      </c>
      <c r="B35" t="s">
        <v>103</v>
      </c>
      <c r="C35" t="s">
        <v>139</v>
      </c>
      <c r="D35" s="54">
        <v>1</v>
      </c>
      <c r="E35" t="s">
        <v>104</v>
      </c>
      <c r="F35" s="236">
        <v>90000</v>
      </c>
    </row>
    <row r="36" spans="1:6" x14ac:dyDescent="0.25">
      <c r="A36" s="54" t="s">
        <v>125</v>
      </c>
      <c r="B36" t="s">
        <v>105</v>
      </c>
      <c r="C36" t="s">
        <v>120</v>
      </c>
      <c r="D36" s="54">
        <v>1</v>
      </c>
      <c r="E36" t="s">
        <v>107</v>
      </c>
      <c r="F36" s="236">
        <v>100000</v>
      </c>
    </row>
    <row r="37" spans="1:6" x14ac:dyDescent="0.25">
      <c r="A37" s="54" t="s">
        <v>125</v>
      </c>
      <c r="B37" t="s">
        <v>105</v>
      </c>
      <c r="C37" t="s">
        <v>106</v>
      </c>
      <c r="D37" s="54">
        <v>1</v>
      </c>
      <c r="E37" t="s">
        <v>107</v>
      </c>
      <c r="F37" s="236" t="s">
        <v>146</v>
      </c>
    </row>
    <row r="38" spans="1:6" x14ac:dyDescent="0.25">
      <c r="A38" s="54" t="s">
        <v>125</v>
      </c>
      <c r="B38" t="s">
        <v>103</v>
      </c>
      <c r="C38" t="s">
        <v>139</v>
      </c>
      <c r="D38" s="54">
        <v>1</v>
      </c>
      <c r="E38" t="s">
        <v>109</v>
      </c>
      <c r="F38" s="236" t="s">
        <v>146</v>
      </c>
    </row>
    <row r="39" spans="1:6" x14ac:dyDescent="0.25">
      <c r="A39" s="54" t="s">
        <v>125</v>
      </c>
      <c r="B39" t="s">
        <v>103</v>
      </c>
      <c r="C39" t="s">
        <v>139</v>
      </c>
      <c r="D39" s="54">
        <v>1</v>
      </c>
      <c r="E39" t="s">
        <v>109</v>
      </c>
      <c r="F39" s="236" t="s">
        <v>146</v>
      </c>
    </row>
    <row r="40" spans="1:6" x14ac:dyDescent="0.25">
      <c r="A40" s="54" t="s">
        <v>125</v>
      </c>
      <c r="B40" t="s">
        <v>105</v>
      </c>
      <c r="C40" t="s">
        <v>139</v>
      </c>
      <c r="D40" s="54">
        <v>1</v>
      </c>
      <c r="E40" t="s">
        <v>107</v>
      </c>
      <c r="F40" s="236">
        <v>90000</v>
      </c>
    </row>
    <row r="41" spans="1:6" x14ac:dyDescent="0.25">
      <c r="A41" s="54" t="s">
        <v>125</v>
      </c>
      <c r="B41" t="s">
        <v>103</v>
      </c>
      <c r="C41" t="s">
        <v>139</v>
      </c>
      <c r="D41" s="54">
        <v>1</v>
      </c>
      <c r="E41" t="s">
        <v>104</v>
      </c>
      <c r="F41" s="236">
        <v>100000</v>
      </c>
    </row>
    <row r="42" spans="1:6" x14ac:dyDescent="0.25">
      <c r="A42" s="54" t="s">
        <v>125</v>
      </c>
      <c r="B42" t="s">
        <v>103</v>
      </c>
      <c r="C42" t="s">
        <v>139</v>
      </c>
      <c r="D42" s="54">
        <v>1</v>
      </c>
      <c r="E42" t="s">
        <v>104</v>
      </c>
      <c r="F42" s="236" t="s">
        <v>146</v>
      </c>
    </row>
    <row r="43" spans="1:6" x14ac:dyDescent="0.25">
      <c r="A43" s="54" t="s">
        <v>125</v>
      </c>
      <c r="B43" t="s">
        <v>103</v>
      </c>
      <c r="C43" t="s">
        <v>106</v>
      </c>
      <c r="D43" s="54">
        <v>1</v>
      </c>
      <c r="E43" t="s">
        <v>109</v>
      </c>
      <c r="F43" s="236">
        <v>100000</v>
      </c>
    </row>
    <row r="44" spans="1:6" x14ac:dyDescent="0.25">
      <c r="A44" s="54" t="s">
        <v>125</v>
      </c>
      <c r="B44" t="s">
        <v>103</v>
      </c>
      <c r="C44" t="s">
        <v>139</v>
      </c>
      <c r="D44" s="54">
        <v>1</v>
      </c>
      <c r="E44" t="s">
        <v>104</v>
      </c>
      <c r="F44" s="236">
        <v>50000</v>
      </c>
    </row>
    <row r="45" spans="1:6" x14ac:dyDescent="0.25">
      <c r="A45" s="54" t="s">
        <v>125</v>
      </c>
      <c r="B45" t="s">
        <v>105</v>
      </c>
      <c r="C45" t="s">
        <v>106</v>
      </c>
      <c r="D45" s="54">
        <v>1</v>
      </c>
      <c r="E45" t="s">
        <v>107</v>
      </c>
      <c r="F45" s="236" t="s">
        <v>146</v>
      </c>
    </row>
    <row r="46" spans="1:6" x14ac:dyDescent="0.25">
      <c r="A46" s="54" t="s">
        <v>125</v>
      </c>
      <c r="B46" t="s">
        <v>105</v>
      </c>
      <c r="C46" t="s">
        <v>139</v>
      </c>
      <c r="D46" s="54">
        <v>1</v>
      </c>
      <c r="E46" t="s">
        <v>107</v>
      </c>
      <c r="F46" s="236" t="s">
        <v>146</v>
      </c>
    </row>
    <row r="47" spans="1:6" x14ac:dyDescent="0.25">
      <c r="A47" s="54" t="s">
        <v>125</v>
      </c>
      <c r="B47" t="s">
        <v>105</v>
      </c>
      <c r="C47" t="s">
        <v>139</v>
      </c>
      <c r="D47" s="54">
        <v>3</v>
      </c>
      <c r="E47" t="s">
        <v>144</v>
      </c>
      <c r="F47" s="236" t="s">
        <v>146</v>
      </c>
    </row>
    <row r="48" spans="1:6" x14ac:dyDescent="0.25">
      <c r="A48" s="54" t="s">
        <v>125</v>
      </c>
      <c r="B48" t="s">
        <v>105</v>
      </c>
      <c r="C48" t="s">
        <v>139</v>
      </c>
      <c r="D48" s="54">
        <v>1</v>
      </c>
      <c r="E48" t="s">
        <v>107</v>
      </c>
      <c r="F48" s="236">
        <v>100000</v>
      </c>
    </row>
    <row r="49" spans="1:6" x14ac:dyDescent="0.25">
      <c r="A49" s="54" t="s">
        <v>125</v>
      </c>
      <c r="B49" t="s">
        <v>103</v>
      </c>
      <c r="C49" t="s">
        <v>139</v>
      </c>
      <c r="D49" s="54">
        <v>1</v>
      </c>
      <c r="E49" t="s">
        <v>122</v>
      </c>
      <c r="F49" s="236">
        <v>100000</v>
      </c>
    </row>
    <row r="50" spans="1:6" x14ac:dyDescent="0.25">
      <c r="A50" s="54" t="s">
        <v>125</v>
      </c>
      <c r="B50" t="s">
        <v>103</v>
      </c>
      <c r="C50" t="s">
        <v>139</v>
      </c>
      <c r="D50" s="54">
        <v>2</v>
      </c>
      <c r="E50" t="s">
        <v>145</v>
      </c>
      <c r="F50" s="236" t="s">
        <v>146</v>
      </c>
    </row>
    <row r="51" spans="1:6" x14ac:dyDescent="0.25">
      <c r="A51" s="54" t="s">
        <v>125</v>
      </c>
      <c r="B51" t="s">
        <v>105</v>
      </c>
      <c r="C51" t="s">
        <v>139</v>
      </c>
      <c r="D51" s="54">
        <v>1</v>
      </c>
      <c r="E51" t="s">
        <v>107</v>
      </c>
      <c r="F51" s="236" t="s">
        <v>146</v>
      </c>
    </row>
    <row r="52" spans="1:6" x14ac:dyDescent="0.25">
      <c r="A52" s="54" t="s">
        <v>125</v>
      </c>
      <c r="B52" t="s">
        <v>105</v>
      </c>
      <c r="C52" t="s">
        <v>139</v>
      </c>
      <c r="D52" s="54">
        <v>1</v>
      </c>
      <c r="E52" t="s">
        <v>108</v>
      </c>
      <c r="F52" s="236" t="s">
        <v>146</v>
      </c>
    </row>
    <row r="53" spans="1:6" x14ac:dyDescent="0.25">
      <c r="A53" s="54" t="s">
        <v>130</v>
      </c>
      <c r="B53" s="138" t="s">
        <v>103</v>
      </c>
      <c r="C53" s="138" t="s">
        <v>106</v>
      </c>
      <c r="D53" s="54">
        <v>1</v>
      </c>
      <c r="E53" s="138" t="s">
        <v>109</v>
      </c>
      <c r="F53" s="236">
        <v>100000</v>
      </c>
    </row>
    <row r="54" spans="1:6" x14ac:dyDescent="0.25">
      <c r="A54" s="54" t="s">
        <v>130</v>
      </c>
      <c r="B54" s="138" t="s">
        <v>103</v>
      </c>
      <c r="C54" s="138" t="s">
        <v>139</v>
      </c>
      <c r="D54" s="54">
        <v>1</v>
      </c>
      <c r="E54" s="138" t="s">
        <v>104</v>
      </c>
      <c r="F54" s="236">
        <v>100000</v>
      </c>
    </row>
    <row r="55" spans="1:6" x14ac:dyDescent="0.25">
      <c r="A55" s="54" t="s">
        <v>130</v>
      </c>
      <c r="B55" s="138" t="s">
        <v>103</v>
      </c>
      <c r="C55" t="s">
        <v>139</v>
      </c>
      <c r="D55" s="54">
        <v>1</v>
      </c>
      <c r="E55" s="138" t="s">
        <v>162</v>
      </c>
      <c r="F55" s="236">
        <v>100000</v>
      </c>
    </row>
    <row r="56" spans="1:6" x14ac:dyDescent="0.25">
      <c r="A56" s="54" t="s">
        <v>130</v>
      </c>
      <c r="B56" s="138" t="s">
        <v>103</v>
      </c>
      <c r="C56" t="s">
        <v>139</v>
      </c>
      <c r="D56" s="54">
        <v>1</v>
      </c>
      <c r="E56" s="138" t="s">
        <v>109</v>
      </c>
      <c r="F56" s="236">
        <v>100000</v>
      </c>
    </row>
    <row r="57" spans="1:6" x14ac:dyDescent="0.25">
      <c r="A57" s="54" t="s">
        <v>130</v>
      </c>
      <c r="B57" s="138" t="s">
        <v>103</v>
      </c>
      <c r="C57" t="s">
        <v>139</v>
      </c>
      <c r="D57" s="54">
        <v>1</v>
      </c>
      <c r="E57" t="s">
        <v>163</v>
      </c>
      <c r="F57" s="236">
        <v>100000</v>
      </c>
    </row>
    <row r="58" spans="1:6" x14ac:dyDescent="0.25">
      <c r="A58" s="54" t="s">
        <v>130</v>
      </c>
      <c r="B58" s="138" t="s">
        <v>105</v>
      </c>
      <c r="C58" t="s">
        <v>139</v>
      </c>
      <c r="D58" s="54">
        <v>1</v>
      </c>
      <c r="E58" t="s">
        <v>109</v>
      </c>
      <c r="F58" s="236">
        <v>100000</v>
      </c>
    </row>
    <row r="59" spans="1:6" x14ac:dyDescent="0.25">
      <c r="A59" s="54" t="s">
        <v>130</v>
      </c>
      <c r="B59" s="138" t="s">
        <v>103</v>
      </c>
      <c r="C59" t="s">
        <v>139</v>
      </c>
      <c r="D59" s="54">
        <v>1</v>
      </c>
      <c r="E59" t="s">
        <v>164</v>
      </c>
      <c r="F59" s="236">
        <v>50000</v>
      </c>
    </row>
    <row r="60" spans="1:6" x14ac:dyDescent="0.25">
      <c r="A60" s="54" t="s">
        <v>130</v>
      </c>
      <c r="B60" s="138" t="s">
        <v>103</v>
      </c>
      <c r="C60" t="s">
        <v>139</v>
      </c>
      <c r="D60" s="54">
        <v>1</v>
      </c>
      <c r="E60" t="s">
        <v>104</v>
      </c>
      <c r="F60" s="236">
        <v>100000</v>
      </c>
    </row>
    <row r="61" spans="1:6" x14ac:dyDescent="0.25">
      <c r="A61" s="54" t="s">
        <v>130</v>
      </c>
      <c r="B61" s="138" t="s">
        <v>103</v>
      </c>
      <c r="C61" t="s">
        <v>106</v>
      </c>
      <c r="D61" s="54">
        <v>1</v>
      </c>
      <c r="E61" t="s">
        <v>104</v>
      </c>
      <c r="F61" s="236">
        <v>100000</v>
      </c>
    </row>
    <row r="62" spans="1:6" x14ac:dyDescent="0.25">
      <c r="A62" s="54" t="s">
        <v>130</v>
      </c>
      <c r="B62" s="138" t="s">
        <v>105</v>
      </c>
      <c r="C62" t="s">
        <v>120</v>
      </c>
      <c r="D62" s="54">
        <v>1</v>
      </c>
      <c r="E62" t="s">
        <v>109</v>
      </c>
      <c r="F62" s="236">
        <v>100000</v>
      </c>
    </row>
    <row r="63" spans="1:6" x14ac:dyDescent="0.25">
      <c r="A63" s="54" t="s">
        <v>130</v>
      </c>
      <c r="B63" s="138" t="s">
        <v>105</v>
      </c>
      <c r="C63" t="s">
        <v>106</v>
      </c>
      <c r="D63" s="54">
        <v>1</v>
      </c>
      <c r="E63" t="s">
        <v>109</v>
      </c>
      <c r="F63" s="236">
        <v>100000</v>
      </c>
    </row>
    <row r="64" spans="1:6" x14ac:dyDescent="0.25">
      <c r="A64" s="54" t="s">
        <v>130</v>
      </c>
      <c r="B64" s="138" t="s">
        <v>103</v>
      </c>
      <c r="C64" t="s">
        <v>139</v>
      </c>
      <c r="D64" s="54">
        <v>1</v>
      </c>
      <c r="E64" t="s">
        <v>108</v>
      </c>
      <c r="F64" s="236" t="s">
        <v>167</v>
      </c>
    </row>
    <row r="65" spans="1:6" x14ac:dyDescent="0.25">
      <c r="A65" s="54" t="s">
        <v>130</v>
      </c>
      <c r="B65" s="138" t="s">
        <v>105</v>
      </c>
      <c r="C65" t="s">
        <v>160</v>
      </c>
      <c r="D65" s="54">
        <v>1</v>
      </c>
      <c r="E65" t="s">
        <v>107</v>
      </c>
      <c r="F65" s="236" t="s">
        <v>167</v>
      </c>
    </row>
    <row r="66" spans="1:6" x14ac:dyDescent="0.25">
      <c r="A66" s="54" t="s">
        <v>130</v>
      </c>
      <c r="B66" s="138" t="s">
        <v>103</v>
      </c>
      <c r="C66" t="s">
        <v>139</v>
      </c>
      <c r="D66" s="54">
        <v>1</v>
      </c>
      <c r="E66" t="s">
        <v>104</v>
      </c>
      <c r="F66" s="236" t="s">
        <v>167</v>
      </c>
    </row>
    <row r="67" spans="1:6" x14ac:dyDescent="0.25">
      <c r="A67" s="54" t="s">
        <v>130</v>
      </c>
      <c r="B67" t="s">
        <v>105</v>
      </c>
      <c r="C67" t="s">
        <v>139</v>
      </c>
      <c r="D67" s="54">
        <v>1</v>
      </c>
      <c r="E67" t="s">
        <v>108</v>
      </c>
      <c r="F67" s="236" t="s">
        <v>167</v>
      </c>
    </row>
    <row r="68" spans="1:6" x14ac:dyDescent="0.25">
      <c r="A68" s="54" t="s">
        <v>130</v>
      </c>
      <c r="B68" t="s">
        <v>105</v>
      </c>
      <c r="C68" t="s">
        <v>139</v>
      </c>
      <c r="D68" s="54">
        <v>3</v>
      </c>
      <c r="E68" t="s">
        <v>121</v>
      </c>
      <c r="F68" s="236" t="s">
        <v>167</v>
      </c>
    </row>
    <row r="69" spans="1:6" x14ac:dyDescent="0.25">
      <c r="A69" s="54" t="s">
        <v>130</v>
      </c>
      <c r="B69" t="s">
        <v>103</v>
      </c>
      <c r="C69" t="s">
        <v>118</v>
      </c>
      <c r="D69" s="54">
        <v>1</v>
      </c>
      <c r="E69" t="s">
        <v>165</v>
      </c>
      <c r="F69" s="236">
        <v>75000</v>
      </c>
    </row>
    <row r="70" spans="1:6" x14ac:dyDescent="0.25">
      <c r="A70" s="54" t="s">
        <v>130</v>
      </c>
      <c r="B70" t="s">
        <v>103</v>
      </c>
      <c r="C70" t="s">
        <v>139</v>
      </c>
      <c r="D70" s="54">
        <v>1</v>
      </c>
      <c r="E70" t="s">
        <v>104</v>
      </c>
      <c r="F70" s="236" t="s">
        <v>167</v>
      </c>
    </row>
    <row r="71" spans="1:6" x14ac:dyDescent="0.25">
      <c r="A71" s="54" t="s">
        <v>130</v>
      </c>
      <c r="B71" t="s">
        <v>103</v>
      </c>
      <c r="C71" t="s">
        <v>139</v>
      </c>
      <c r="D71" s="54">
        <v>1</v>
      </c>
      <c r="E71" t="s">
        <v>104</v>
      </c>
      <c r="F71" s="236" t="s">
        <v>167</v>
      </c>
    </row>
    <row r="72" spans="1:6" x14ac:dyDescent="0.25">
      <c r="A72" s="54" t="s">
        <v>130</v>
      </c>
      <c r="B72" t="s">
        <v>105</v>
      </c>
      <c r="C72" t="s">
        <v>161</v>
      </c>
      <c r="D72" s="54">
        <v>1</v>
      </c>
      <c r="E72" t="s">
        <v>107</v>
      </c>
      <c r="F72" s="236" t="s">
        <v>167</v>
      </c>
    </row>
    <row r="73" spans="1:6" x14ac:dyDescent="0.25">
      <c r="A73" s="54" t="s">
        <v>130</v>
      </c>
      <c r="B73" t="s">
        <v>105</v>
      </c>
      <c r="C73" t="s">
        <v>139</v>
      </c>
      <c r="D73" s="54">
        <v>1</v>
      </c>
      <c r="E73" t="s">
        <v>107</v>
      </c>
      <c r="F73" s="236" t="s">
        <v>167</v>
      </c>
    </row>
    <row r="74" spans="1:6" x14ac:dyDescent="0.25">
      <c r="A74" s="54" t="s">
        <v>130</v>
      </c>
      <c r="B74" s="138" t="s">
        <v>103</v>
      </c>
      <c r="C74" t="s">
        <v>139</v>
      </c>
      <c r="D74" s="54">
        <v>1</v>
      </c>
      <c r="E74" t="s">
        <v>108</v>
      </c>
      <c r="F74" s="236" t="s">
        <v>167</v>
      </c>
    </row>
    <row r="75" spans="1:6" x14ac:dyDescent="0.25">
      <c r="A75" s="54" t="s">
        <v>130</v>
      </c>
      <c r="B75" t="s">
        <v>103</v>
      </c>
      <c r="C75" t="s">
        <v>120</v>
      </c>
      <c r="D75" s="54">
        <v>1</v>
      </c>
      <c r="E75" t="s">
        <v>122</v>
      </c>
      <c r="F75" s="236">
        <v>90000</v>
      </c>
    </row>
    <row r="76" spans="1:6" x14ac:dyDescent="0.25">
      <c r="A76" s="54" t="s">
        <v>130</v>
      </c>
      <c r="B76" t="s">
        <v>103</v>
      </c>
      <c r="C76" t="s">
        <v>139</v>
      </c>
      <c r="D76" s="54">
        <v>1</v>
      </c>
      <c r="E76" t="s">
        <v>109</v>
      </c>
      <c r="F76" s="236" t="s">
        <v>167</v>
      </c>
    </row>
    <row r="77" spans="1:6" x14ac:dyDescent="0.25">
      <c r="A77" s="54" t="s">
        <v>130</v>
      </c>
      <c r="B77" t="s">
        <v>105</v>
      </c>
      <c r="C77" t="s">
        <v>139</v>
      </c>
      <c r="D77" s="54">
        <v>1</v>
      </c>
      <c r="E77" t="s">
        <v>108</v>
      </c>
      <c r="F77" s="236" t="s">
        <v>167</v>
      </c>
    </row>
    <row r="78" spans="1:6" x14ac:dyDescent="0.25">
      <c r="A78" s="54" t="s">
        <v>130</v>
      </c>
      <c r="B78" t="s">
        <v>105</v>
      </c>
      <c r="C78" t="s">
        <v>106</v>
      </c>
      <c r="D78" s="54">
        <v>1</v>
      </c>
      <c r="E78" t="s">
        <v>164</v>
      </c>
      <c r="F78" s="236" t="s">
        <v>167</v>
      </c>
    </row>
    <row r="79" spans="1:6" x14ac:dyDescent="0.25">
      <c r="A79" s="54" t="s">
        <v>130</v>
      </c>
      <c r="B79" t="s">
        <v>103</v>
      </c>
      <c r="C79" t="s">
        <v>139</v>
      </c>
      <c r="D79" s="54">
        <v>1</v>
      </c>
      <c r="E79" t="s">
        <v>104</v>
      </c>
      <c r="F79" s="236" t="s">
        <v>167</v>
      </c>
    </row>
    <row r="80" spans="1:6" x14ac:dyDescent="0.25">
      <c r="A80" s="54" t="s">
        <v>130</v>
      </c>
      <c r="B80" t="s">
        <v>103</v>
      </c>
      <c r="C80" t="s">
        <v>139</v>
      </c>
      <c r="D80" s="54">
        <v>1</v>
      </c>
      <c r="E80" t="s">
        <v>166</v>
      </c>
      <c r="F80" s="236" t="s">
        <v>167</v>
      </c>
    </row>
    <row r="81" spans="1:6" x14ac:dyDescent="0.25">
      <c r="A81" s="54" t="s">
        <v>130</v>
      </c>
      <c r="B81" t="s">
        <v>103</v>
      </c>
      <c r="C81" t="s">
        <v>139</v>
      </c>
      <c r="D81" s="54">
        <v>2</v>
      </c>
      <c r="E81" t="s">
        <v>121</v>
      </c>
      <c r="F81" s="236" t="s">
        <v>167</v>
      </c>
    </row>
    <row r="82" spans="1:6" x14ac:dyDescent="0.25">
      <c r="A82" s="54" t="s">
        <v>130</v>
      </c>
      <c r="B82" t="s">
        <v>105</v>
      </c>
      <c r="C82" t="s">
        <v>139</v>
      </c>
      <c r="D82" s="54">
        <v>1</v>
      </c>
      <c r="E82" t="s">
        <v>110</v>
      </c>
      <c r="F82" s="236">
        <v>75000</v>
      </c>
    </row>
    <row r="83" spans="1:6" x14ac:dyDescent="0.25">
      <c r="A83" s="54" t="s">
        <v>130</v>
      </c>
      <c r="B83" t="s">
        <v>103</v>
      </c>
      <c r="C83" t="s">
        <v>139</v>
      </c>
      <c r="D83" s="54">
        <v>1</v>
      </c>
      <c r="E83" t="s">
        <v>104</v>
      </c>
      <c r="F83" s="236" t="s">
        <v>167</v>
      </c>
    </row>
    <row r="84" spans="1:6" x14ac:dyDescent="0.25">
      <c r="A84" s="54" t="s">
        <v>130</v>
      </c>
      <c r="B84" t="s">
        <v>103</v>
      </c>
      <c r="C84" t="s">
        <v>139</v>
      </c>
      <c r="D84" s="54">
        <v>1</v>
      </c>
      <c r="E84" t="s">
        <v>108</v>
      </c>
      <c r="F84" s="236">
        <v>55000</v>
      </c>
    </row>
    <row r="85" spans="1:6" x14ac:dyDescent="0.25">
      <c r="A85" s="54" t="s">
        <v>130</v>
      </c>
      <c r="B85" t="s">
        <v>103</v>
      </c>
      <c r="C85" t="s">
        <v>106</v>
      </c>
      <c r="D85" s="54">
        <v>1</v>
      </c>
      <c r="E85" t="s">
        <v>104</v>
      </c>
      <c r="F85" s="236" t="s">
        <v>167</v>
      </c>
    </row>
    <row r="86" spans="1:6" x14ac:dyDescent="0.25">
      <c r="A86" s="54" t="s">
        <v>130</v>
      </c>
      <c r="B86" t="s">
        <v>105</v>
      </c>
      <c r="C86" t="s">
        <v>139</v>
      </c>
      <c r="D86" s="54">
        <v>1</v>
      </c>
      <c r="E86" t="s">
        <v>108</v>
      </c>
      <c r="F86" s="236" t="s">
        <v>167</v>
      </c>
    </row>
    <row r="87" spans="1:6" x14ac:dyDescent="0.25">
      <c r="A87" s="54" t="s">
        <v>130</v>
      </c>
      <c r="B87" t="s">
        <v>105</v>
      </c>
      <c r="C87" t="s">
        <v>139</v>
      </c>
      <c r="D87" s="54">
        <v>1</v>
      </c>
      <c r="E87" t="s">
        <v>109</v>
      </c>
      <c r="F87" s="236" t="s">
        <v>167</v>
      </c>
    </row>
    <row r="88" spans="1:6" x14ac:dyDescent="0.25">
      <c r="A88" s="54" t="s">
        <v>130</v>
      </c>
      <c r="B88" t="s">
        <v>105</v>
      </c>
      <c r="C88" t="s">
        <v>139</v>
      </c>
      <c r="D88" s="54">
        <v>1</v>
      </c>
      <c r="E88" t="s">
        <v>108</v>
      </c>
      <c r="F88" s="236" t="s">
        <v>167</v>
      </c>
    </row>
    <row r="89" spans="1:6" x14ac:dyDescent="0.25">
      <c r="A89" s="54" t="s">
        <v>130</v>
      </c>
      <c r="B89" t="s">
        <v>103</v>
      </c>
      <c r="C89" t="s">
        <v>118</v>
      </c>
      <c r="D89" s="54">
        <v>1</v>
      </c>
      <c r="E89" t="s">
        <v>109</v>
      </c>
      <c r="F89" s="236" t="s">
        <v>167</v>
      </c>
    </row>
    <row r="90" spans="1:6" x14ac:dyDescent="0.25">
      <c r="A90" s="54" t="s">
        <v>130</v>
      </c>
      <c r="B90" t="s">
        <v>103</v>
      </c>
      <c r="C90" t="s">
        <v>139</v>
      </c>
      <c r="D90" s="54">
        <v>1</v>
      </c>
      <c r="E90" t="s">
        <v>104</v>
      </c>
      <c r="F90" s="236" t="s">
        <v>167</v>
      </c>
    </row>
    <row r="91" spans="1:6" x14ac:dyDescent="0.25">
      <c r="A91" s="54" t="s">
        <v>130</v>
      </c>
      <c r="B91" t="s">
        <v>103</v>
      </c>
      <c r="C91" t="s">
        <v>139</v>
      </c>
      <c r="D91" s="54">
        <v>1</v>
      </c>
      <c r="E91" t="s">
        <v>109</v>
      </c>
      <c r="F91" s="236" t="s">
        <v>167</v>
      </c>
    </row>
    <row r="92" spans="1:6" x14ac:dyDescent="0.25">
      <c r="A92" s="54" t="s">
        <v>130</v>
      </c>
      <c r="B92" t="s">
        <v>105</v>
      </c>
      <c r="C92" t="s">
        <v>139</v>
      </c>
      <c r="D92" s="54">
        <v>1</v>
      </c>
      <c r="E92" t="s">
        <v>107</v>
      </c>
      <c r="F92" s="236" t="s">
        <v>167</v>
      </c>
    </row>
    <row r="93" spans="1:6" x14ac:dyDescent="0.25">
      <c r="A93" s="54" t="s">
        <v>130</v>
      </c>
      <c r="B93" t="s">
        <v>103</v>
      </c>
      <c r="C93" t="s">
        <v>139</v>
      </c>
      <c r="D93" s="54">
        <v>1</v>
      </c>
      <c r="E93" t="s">
        <v>104</v>
      </c>
      <c r="F93" s="236" t="s">
        <v>167</v>
      </c>
    </row>
    <row r="94" spans="1:6" x14ac:dyDescent="0.25">
      <c r="A94" s="54" t="s">
        <v>130</v>
      </c>
      <c r="B94" t="s">
        <v>103</v>
      </c>
      <c r="C94" t="s">
        <v>118</v>
      </c>
      <c r="D94" s="54">
        <v>1</v>
      </c>
      <c r="E94" t="s">
        <v>109</v>
      </c>
      <c r="F94" s="236" t="s">
        <v>167</v>
      </c>
    </row>
    <row r="95" spans="1:6" x14ac:dyDescent="0.25">
      <c r="A95" s="54" t="s">
        <v>131</v>
      </c>
      <c r="B95" t="s">
        <v>105</v>
      </c>
      <c r="C95" t="s">
        <v>139</v>
      </c>
      <c r="D95" s="54">
        <v>1</v>
      </c>
      <c r="E95" t="s">
        <v>108</v>
      </c>
      <c r="F95" s="236" t="s">
        <v>167</v>
      </c>
    </row>
    <row r="96" spans="1:6" x14ac:dyDescent="0.25">
      <c r="A96" s="54" t="s">
        <v>131</v>
      </c>
      <c r="B96" t="s">
        <v>103</v>
      </c>
      <c r="C96" t="s">
        <v>160</v>
      </c>
      <c r="D96" s="54">
        <v>1</v>
      </c>
      <c r="E96" t="s">
        <v>165</v>
      </c>
      <c r="F96" s="236" t="s">
        <v>167</v>
      </c>
    </row>
    <row r="97" spans="1:6" x14ac:dyDescent="0.25">
      <c r="A97" s="54" t="s">
        <v>131</v>
      </c>
      <c r="B97" t="s">
        <v>103</v>
      </c>
      <c r="C97" t="s">
        <v>139</v>
      </c>
      <c r="D97" s="54">
        <v>1</v>
      </c>
      <c r="E97" t="s">
        <v>122</v>
      </c>
      <c r="F97" s="236" t="s">
        <v>167</v>
      </c>
    </row>
    <row r="98" spans="1:6" x14ac:dyDescent="0.25">
      <c r="A98" s="54" t="s">
        <v>131</v>
      </c>
      <c r="B98" t="s">
        <v>105</v>
      </c>
      <c r="C98" t="s">
        <v>139</v>
      </c>
      <c r="D98" s="54">
        <v>1</v>
      </c>
      <c r="E98" t="s">
        <v>179</v>
      </c>
      <c r="F98" s="236">
        <v>100000</v>
      </c>
    </row>
    <row r="99" spans="1:6" x14ac:dyDescent="0.25">
      <c r="A99" s="54" t="s">
        <v>131</v>
      </c>
      <c r="B99" t="s">
        <v>103</v>
      </c>
      <c r="C99" t="s">
        <v>106</v>
      </c>
      <c r="D99" s="54">
        <v>1</v>
      </c>
      <c r="E99" t="s">
        <v>109</v>
      </c>
      <c r="F99" s="236" t="s">
        <v>167</v>
      </c>
    </row>
    <row r="100" spans="1:6" x14ac:dyDescent="0.25">
      <c r="A100" s="54" t="s">
        <v>131</v>
      </c>
      <c r="B100" t="s">
        <v>103</v>
      </c>
      <c r="C100" t="s">
        <v>139</v>
      </c>
      <c r="D100" s="54">
        <v>1</v>
      </c>
      <c r="E100" t="s">
        <v>108</v>
      </c>
      <c r="F100" s="236" t="s">
        <v>167</v>
      </c>
    </row>
    <row r="101" spans="1:6" x14ac:dyDescent="0.25">
      <c r="A101" s="54" t="s">
        <v>131</v>
      </c>
      <c r="B101" t="s">
        <v>103</v>
      </c>
      <c r="C101" t="s">
        <v>139</v>
      </c>
      <c r="D101" s="54">
        <v>3</v>
      </c>
      <c r="E101" t="s">
        <v>121</v>
      </c>
      <c r="F101" s="236" t="s">
        <v>167</v>
      </c>
    </row>
    <row r="102" spans="1:6" x14ac:dyDescent="0.25">
      <c r="A102" s="54" t="s">
        <v>131</v>
      </c>
      <c r="B102" t="s">
        <v>103</v>
      </c>
      <c r="C102" t="s">
        <v>106</v>
      </c>
      <c r="D102" s="54">
        <v>2</v>
      </c>
      <c r="E102" t="s">
        <v>121</v>
      </c>
      <c r="F102" s="236" t="s">
        <v>167</v>
      </c>
    </row>
    <row r="103" spans="1:6" x14ac:dyDescent="0.25">
      <c r="A103" s="54" t="s">
        <v>131</v>
      </c>
      <c r="B103" t="s">
        <v>103</v>
      </c>
      <c r="C103" t="s">
        <v>178</v>
      </c>
      <c r="D103" s="54">
        <v>1</v>
      </c>
      <c r="E103" t="s">
        <v>104</v>
      </c>
      <c r="F103" s="236" t="s">
        <v>167</v>
      </c>
    </row>
    <row r="104" spans="1:6" x14ac:dyDescent="0.25">
      <c r="A104" s="54" t="s">
        <v>131</v>
      </c>
      <c r="B104" t="s">
        <v>105</v>
      </c>
      <c r="C104" t="s">
        <v>139</v>
      </c>
      <c r="D104" s="54">
        <v>1</v>
      </c>
      <c r="E104" t="s">
        <v>107</v>
      </c>
      <c r="F104" s="236" t="s">
        <v>167</v>
      </c>
    </row>
    <row r="105" spans="1:6" x14ac:dyDescent="0.25">
      <c r="A105" s="54" t="s">
        <v>131</v>
      </c>
      <c r="B105" t="s">
        <v>103</v>
      </c>
      <c r="C105" t="s">
        <v>139</v>
      </c>
      <c r="D105" s="54">
        <v>1</v>
      </c>
      <c r="E105" t="s">
        <v>104</v>
      </c>
      <c r="F105" s="236">
        <v>100000</v>
      </c>
    </row>
    <row r="106" spans="1:6" x14ac:dyDescent="0.25">
      <c r="A106" s="54" t="s">
        <v>131</v>
      </c>
      <c r="B106" t="s">
        <v>103</v>
      </c>
      <c r="C106" t="s">
        <v>139</v>
      </c>
      <c r="D106" s="54">
        <v>1</v>
      </c>
      <c r="E106" t="s">
        <v>109</v>
      </c>
      <c r="F106" s="236" t="s">
        <v>167</v>
      </c>
    </row>
    <row r="107" spans="1:6" x14ac:dyDescent="0.25">
      <c r="A107" s="54" t="s">
        <v>131</v>
      </c>
      <c r="B107" t="s">
        <v>105</v>
      </c>
      <c r="C107" t="s">
        <v>139</v>
      </c>
      <c r="D107" s="54">
        <v>1</v>
      </c>
      <c r="E107" t="s">
        <v>122</v>
      </c>
      <c r="F107" s="236">
        <v>93550</v>
      </c>
    </row>
    <row r="108" spans="1:6" x14ac:dyDescent="0.25">
      <c r="A108" s="54" t="s">
        <v>131</v>
      </c>
      <c r="B108" t="s">
        <v>105</v>
      </c>
      <c r="C108" t="s">
        <v>178</v>
      </c>
      <c r="D108" s="54">
        <v>1</v>
      </c>
      <c r="E108" t="s">
        <v>180</v>
      </c>
      <c r="F108" s="236" t="s">
        <v>167</v>
      </c>
    </row>
    <row r="109" spans="1:6" x14ac:dyDescent="0.25">
      <c r="A109" s="54" t="s">
        <v>131</v>
      </c>
      <c r="B109" t="s">
        <v>103</v>
      </c>
      <c r="C109" t="s">
        <v>139</v>
      </c>
      <c r="D109" s="54">
        <v>1</v>
      </c>
      <c r="E109" t="s">
        <v>104</v>
      </c>
      <c r="F109" s="236" t="s">
        <v>167</v>
      </c>
    </row>
    <row r="110" spans="1:6" x14ac:dyDescent="0.25">
      <c r="A110" s="54" t="s">
        <v>131</v>
      </c>
      <c r="B110" t="s">
        <v>103</v>
      </c>
      <c r="C110" t="s">
        <v>106</v>
      </c>
      <c r="D110" s="54">
        <v>1</v>
      </c>
      <c r="E110" t="s">
        <v>104</v>
      </c>
      <c r="F110" s="236" t="s">
        <v>167</v>
      </c>
    </row>
    <row r="111" spans="1:6" x14ac:dyDescent="0.25">
      <c r="A111" s="54" t="s">
        <v>131</v>
      </c>
      <c r="B111" t="s">
        <v>105</v>
      </c>
      <c r="C111" t="s">
        <v>139</v>
      </c>
      <c r="D111" s="54">
        <v>1</v>
      </c>
      <c r="E111" t="s">
        <v>107</v>
      </c>
      <c r="F111" s="236" t="s">
        <v>167</v>
      </c>
    </row>
    <row r="112" spans="1:6" x14ac:dyDescent="0.25">
      <c r="A112" s="54" t="s">
        <v>131</v>
      </c>
      <c r="B112" t="s">
        <v>103</v>
      </c>
      <c r="C112" t="s">
        <v>139</v>
      </c>
      <c r="D112" s="54">
        <v>1</v>
      </c>
      <c r="E112" t="s">
        <v>109</v>
      </c>
      <c r="F112" s="236" t="s">
        <v>167</v>
      </c>
    </row>
    <row r="113" spans="1:6" x14ac:dyDescent="0.25">
      <c r="A113" s="54" t="s">
        <v>131</v>
      </c>
      <c r="B113" t="s">
        <v>103</v>
      </c>
      <c r="C113" t="s">
        <v>106</v>
      </c>
      <c r="D113" s="54">
        <v>1</v>
      </c>
      <c r="E113" t="s">
        <v>104</v>
      </c>
      <c r="F113" s="236" t="s">
        <v>167</v>
      </c>
    </row>
    <row r="114" spans="1:6" x14ac:dyDescent="0.25">
      <c r="A114" s="54" t="s">
        <v>131</v>
      </c>
      <c r="B114" t="s">
        <v>103</v>
      </c>
      <c r="C114" t="s">
        <v>139</v>
      </c>
      <c r="D114" s="54">
        <v>1</v>
      </c>
      <c r="E114" t="s">
        <v>104</v>
      </c>
      <c r="F114" s="236" t="s">
        <v>167</v>
      </c>
    </row>
    <row r="115" spans="1:6" x14ac:dyDescent="0.25">
      <c r="A115" s="54" t="s">
        <v>131</v>
      </c>
      <c r="B115" t="s">
        <v>103</v>
      </c>
      <c r="C115" t="s">
        <v>139</v>
      </c>
      <c r="D115" s="54">
        <v>1</v>
      </c>
      <c r="E115" t="s">
        <v>122</v>
      </c>
      <c r="F115" s="236" t="s">
        <v>167</v>
      </c>
    </row>
    <row r="116" spans="1:6" x14ac:dyDescent="0.25">
      <c r="A116" s="54" t="s">
        <v>131</v>
      </c>
      <c r="B116" t="s">
        <v>103</v>
      </c>
      <c r="C116" t="s">
        <v>139</v>
      </c>
      <c r="D116" s="54">
        <v>1</v>
      </c>
      <c r="E116" t="s">
        <v>109</v>
      </c>
      <c r="F116" s="236" t="s">
        <v>167</v>
      </c>
    </row>
    <row r="117" spans="1:6" x14ac:dyDescent="0.25">
      <c r="A117" s="54" t="s">
        <v>131</v>
      </c>
      <c r="B117" t="s">
        <v>103</v>
      </c>
      <c r="C117" t="s">
        <v>139</v>
      </c>
      <c r="D117" s="54">
        <v>1</v>
      </c>
      <c r="E117" t="s">
        <v>108</v>
      </c>
      <c r="F117" s="236" t="s">
        <v>167</v>
      </c>
    </row>
    <row r="118" spans="1:6" x14ac:dyDescent="0.25">
      <c r="A118" s="54" t="s">
        <v>131</v>
      </c>
      <c r="B118" t="s">
        <v>103</v>
      </c>
      <c r="C118" t="s">
        <v>139</v>
      </c>
      <c r="D118" s="54">
        <v>1</v>
      </c>
      <c r="E118" t="s">
        <v>108</v>
      </c>
      <c r="F118" s="236" t="s">
        <v>167</v>
      </c>
    </row>
    <row r="119" spans="1:6" x14ac:dyDescent="0.25">
      <c r="A119" s="54" t="s">
        <v>131</v>
      </c>
      <c r="B119" t="s">
        <v>103</v>
      </c>
      <c r="C119" t="s">
        <v>178</v>
      </c>
      <c r="D119" s="54">
        <v>1</v>
      </c>
      <c r="E119" t="s">
        <v>181</v>
      </c>
      <c r="F119" s="236" t="s">
        <v>167</v>
      </c>
    </row>
    <row r="120" spans="1:6" x14ac:dyDescent="0.25">
      <c r="A120" s="54" t="s">
        <v>131</v>
      </c>
      <c r="B120" t="s">
        <v>105</v>
      </c>
      <c r="C120" t="s">
        <v>139</v>
      </c>
      <c r="D120" s="54">
        <v>1</v>
      </c>
      <c r="E120" t="s">
        <v>107</v>
      </c>
      <c r="F120" s="236" t="s">
        <v>167</v>
      </c>
    </row>
    <row r="121" spans="1:6" x14ac:dyDescent="0.25">
      <c r="A121" s="54" t="s">
        <v>131</v>
      </c>
      <c r="B121" t="s">
        <v>103</v>
      </c>
      <c r="C121" t="s">
        <v>139</v>
      </c>
      <c r="D121" s="54">
        <v>1</v>
      </c>
      <c r="E121" t="s">
        <v>109</v>
      </c>
      <c r="F121" s="236" t="s">
        <v>167</v>
      </c>
    </row>
    <row r="122" spans="1:6" x14ac:dyDescent="0.25">
      <c r="A122" s="54" t="s">
        <v>131</v>
      </c>
      <c r="B122" t="s">
        <v>103</v>
      </c>
      <c r="C122" t="s">
        <v>139</v>
      </c>
      <c r="D122" s="54">
        <v>1</v>
      </c>
      <c r="E122" t="s">
        <v>104</v>
      </c>
      <c r="F122" s="236" t="s">
        <v>167</v>
      </c>
    </row>
    <row r="123" spans="1:6" x14ac:dyDescent="0.25">
      <c r="A123" s="54" t="s">
        <v>131</v>
      </c>
      <c r="B123" t="s">
        <v>103</v>
      </c>
      <c r="C123" t="s">
        <v>139</v>
      </c>
      <c r="D123" s="54">
        <v>1</v>
      </c>
      <c r="E123" t="s">
        <v>109</v>
      </c>
      <c r="F123" s="236" t="s">
        <v>167</v>
      </c>
    </row>
    <row r="124" spans="1:6" x14ac:dyDescent="0.25">
      <c r="A124" s="54" t="s">
        <v>131</v>
      </c>
      <c r="B124" t="s">
        <v>105</v>
      </c>
      <c r="C124" t="s">
        <v>139</v>
      </c>
      <c r="D124" s="54">
        <v>1</v>
      </c>
      <c r="E124" t="s">
        <v>108</v>
      </c>
      <c r="F124" s="236" t="s">
        <v>167</v>
      </c>
    </row>
    <row r="125" spans="1:6" x14ac:dyDescent="0.25">
      <c r="A125" s="54" t="s">
        <v>131</v>
      </c>
      <c r="B125" t="s">
        <v>103</v>
      </c>
      <c r="C125" t="s">
        <v>139</v>
      </c>
      <c r="D125" s="54">
        <v>1</v>
      </c>
      <c r="E125" t="s">
        <v>109</v>
      </c>
      <c r="F125" s="236" t="s">
        <v>167</v>
      </c>
    </row>
    <row r="126" spans="1:6" x14ac:dyDescent="0.25">
      <c r="A126" s="54" t="s">
        <v>131</v>
      </c>
      <c r="B126" t="s">
        <v>103</v>
      </c>
      <c r="C126" t="s">
        <v>139</v>
      </c>
      <c r="D126" s="54">
        <v>1</v>
      </c>
      <c r="E126" t="s">
        <v>104</v>
      </c>
      <c r="F126" s="236" t="s">
        <v>167</v>
      </c>
    </row>
    <row r="127" spans="1:6" x14ac:dyDescent="0.25">
      <c r="A127" s="54" t="s">
        <v>131</v>
      </c>
      <c r="B127" t="s">
        <v>103</v>
      </c>
      <c r="C127" t="s">
        <v>106</v>
      </c>
      <c r="D127" s="54">
        <v>1</v>
      </c>
      <c r="E127" t="s">
        <v>104</v>
      </c>
      <c r="F127" s="236" t="s">
        <v>167</v>
      </c>
    </row>
    <row r="128" spans="1:6" x14ac:dyDescent="0.25">
      <c r="A128" s="54" t="s">
        <v>131</v>
      </c>
      <c r="B128" t="s">
        <v>103</v>
      </c>
      <c r="C128" t="s">
        <v>139</v>
      </c>
      <c r="D128" s="54">
        <v>2</v>
      </c>
      <c r="E128" t="s">
        <v>182</v>
      </c>
      <c r="F128" s="236" t="s">
        <v>167</v>
      </c>
    </row>
    <row r="129" spans="1:6" x14ac:dyDescent="0.25">
      <c r="A129" s="54" t="s">
        <v>131</v>
      </c>
      <c r="B129" t="s">
        <v>103</v>
      </c>
      <c r="C129" t="s">
        <v>139</v>
      </c>
      <c r="D129" s="54">
        <v>2</v>
      </c>
      <c r="E129" t="s">
        <v>183</v>
      </c>
      <c r="F129" s="236" t="s">
        <v>167</v>
      </c>
    </row>
    <row r="130" spans="1:6" x14ac:dyDescent="0.25">
      <c r="A130" s="54" t="s">
        <v>131</v>
      </c>
      <c r="B130" t="s">
        <v>103</v>
      </c>
      <c r="C130" t="s">
        <v>139</v>
      </c>
      <c r="D130" s="54">
        <v>1</v>
      </c>
      <c r="E130" t="s">
        <v>104</v>
      </c>
      <c r="F130" s="236" t="s">
        <v>167</v>
      </c>
    </row>
    <row r="131" spans="1:6" x14ac:dyDescent="0.25">
      <c r="A131" s="54" t="s">
        <v>131</v>
      </c>
      <c r="B131" t="s">
        <v>103</v>
      </c>
      <c r="C131" t="s">
        <v>139</v>
      </c>
      <c r="D131" s="54">
        <v>1</v>
      </c>
      <c r="E131" t="s">
        <v>122</v>
      </c>
      <c r="F131" s="236">
        <v>92950</v>
      </c>
    </row>
    <row r="132" spans="1:6" x14ac:dyDescent="0.25">
      <c r="A132" s="57"/>
      <c r="B132" s="54"/>
      <c r="D132" s="54"/>
      <c r="E132" s="54"/>
      <c r="F132" s="170"/>
    </row>
    <row r="133" spans="1:6" x14ac:dyDescent="0.25">
      <c r="A133" s="57"/>
      <c r="B133" s="54"/>
      <c r="D133" s="54"/>
      <c r="E133" s="54"/>
      <c r="F133" s="170"/>
    </row>
    <row r="134" spans="1:6" x14ac:dyDescent="0.25">
      <c r="F134" s="291"/>
    </row>
    <row r="135" spans="1:6" x14ac:dyDescent="0.25">
      <c r="F135" s="291"/>
    </row>
    <row r="136" spans="1:6" x14ac:dyDescent="0.25">
      <c r="F136" s="291"/>
    </row>
    <row r="137" spans="1:6" x14ac:dyDescent="0.25">
      <c r="F137" s="291"/>
    </row>
    <row r="138" spans="1:6" x14ac:dyDescent="0.25">
      <c r="F138" s="291"/>
    </row>
    <row r="139" spans="1:6" x14ac:dyDescent="0.25">
      <c r="F139" s="291"/>
    </row>
    <row r="140" spans="1:6" x14ac:dyDescent="0.25">
      <c r="F140" s="291"/>
    </row>
    <row r="141" spans="1:6" x14ac:dyDescent="0.25">
      <c r="F141" s="291"/>
    </row>
    <row r="142" spans="1:6" x14ac:dyDescent="0.25">
      <c r="F142" s="291"/>
    </row>
    <row r="143" spans="1:6" x14ac:dyDescent="0.25">
      <c r="F143" s="291"/>
    </row>
    <row r="144" spans="1:6" x14ac:dyDescent="0.25">
      <c r="F144" s="291"/>
    </row>
    <row r="145" spans="6:6" x14ac:dyDescent="0.25">
      <c r="F145" s="291"/>
    </row>
    <row r="146" spans="6:6" x14ac:dyDescent="0.25">
      <c r="F146" s="291"/>
    </row>
    <row r="147" spans="6:6" x14ac:dyDescent="0.25">
      <c r="F147" s="291"/>
    </row>
    <row r="148" spans="6:6" x14ac:dyDescent="0.25">
      <c r="F148" s="291"/>
    </row>
    <row r="149" spans="6:6" x14ac:dyDescent="0.25">
      <c r="F149" s="291"/>
    </row>
    <row r="150" spans="6:6" x14ac:dyDescent="0.25">
      <c r="F150" s="291"/>
    </row>
    <row r="151" spans="6:6" x14ac:dyDescent="0.25">
      <c r="F151" s="291"/>
    </row>
    <row r="152" spans="6:6" x14ac:dyDescent="0.25">
      <c r="F152" s="291"/>
    </row>
    <row r="153" spans="6:6" x14ac:dyDescent="0.25">
      <c r="F153" s="291"/>
    </row>
    <row r="154" spans="6:6" x14ac:dyDescent="0.25">
      <c r="F154" s="291"/>
    </row>
    <row r="155" spans="6:6" x14ac:dyDescent="0.25">
      <c r="F155" s="291"/>
    </row>
    <row r="156" spans="6:6" x14ac:dyDescent="0.25">
      <c r="F156" s="291"/>
    </row>
    <row r="157" spans="6:6" x14ac:dyDescent="0.25">
      <c r="F157" s="291"/>
    </row>
    <row r="158" spans="6:6" x14ac:dyDescent="0.25">
      <c r="F158" s="291"/>
    </row>
    <row r="159" spans="6:6" x14ac:dyDescent="0.25">
      <c r="F159" s="291"/>
    </row>
    <row r="160" spans="6:6" x14ac:dyDescent="0.25">
      <c r="F160" s="291"/>
    </row>
    <row r="161" spans="6:6" x14ac:dyDescent="0.25">
      <c r="F161" s="291"/>
    </row>
    <row r="162" spans="6:6" x14ac:dyDescent="0.25">
      <c r="F162" s="291"/>
    </row>
    <row r="163" spans="6:6" x14ac:dyDescent="0.25">
      <c r="F163" s="291"/>
    </row>
    <row r="164" spans="6:6" x14ac:dyDescent="0.25">
      <c r="F164" s="291"/>
    </row>
    <row r="165" spans="6:6" x14ac:dyDescent="0.25">
      <c r="F165" s="291"/>
    </row>
    <row r="166" spans="6:6" x14ac:dyDescent="0.25">
      <c r="F166" s="291"/>
    </row>
    <row r="167" spans="6:6" x14ac:dyDescent="0.25">
      <c r="F167" s="291"/>
    </row>
    <row r="168" spans="6:6" x14ac:dyDescent="0.25">
      <c r="F168" s="291"/>
    </row>
    <row r="169" spans="6:6" x14ac:dyDescent="0.25">
      <c r="F169" s="291"/>
    </row>
  </sheetData>
  <mergeCells count="1">
    <mergeCell ref="A2:E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12"/>
  <sheetViews>
    <sheetView showGridLines="0" workbookViewId="0">
      <selection activeCell="G14" sqref="G14"/>
    </sheetView>
  </sheetViews>
  <sheetFormatPr baseColWidth="10" defaultRowHeight="15" x14ac:dyDescent="0.25"/>
  <cols>
    <col min="1" max="1" width="2.5703125" customWidth="1"/>
    <col min="2" max="2" width="9.7109375" bestFit="1" customWidth="1"/>
    <col min="3" max="3" width="19.5703125" customWidth="1"/>
    <col min="4" max="4" width="21" customWidth="1"/>
    <col min="5" max="5" width="22.85546875" customWidth="1"/>
    <col min="6" max="6" width="20.140625" customWidth="1"/>
    <col min="7" max="7" width="19.140625" customWidth="1"/>
    <col min="10" max="10" width="15.42578125" customWidth="1"/>
  </cols>
  <sheetData>
    <row r="2" spans="2:10" ht="22.5" customHeight="1" x14ac:dyDescent="0.35">
      <c r="D2" s="339" t="s">
        <v>75</v>
      </c>
      <c r="E2" s="339"/>
      <c r="F2" s="339"/>
      <c r="G2" s="339"/>
    </row>
    <row r="4" spans="2:10" ht="15.75" thickBot="1" x14ac:dyDescent="0.3"/>
    <row r="5" spans="2:10" ht="15.75" thickBot="1" x14ac:dyDescent="0.3">
      <c r="B5" s="340" t="s">
        <v>75</v>
      </c>
      <c r="C5" s="341"/>
      <c r="D5" s="341"/>
      <c r="E5" s="341"/>
      <c r="F5" s="341"/>
      <c r="G5" s="341"/>
      <c r="H5" s="341"/>
      <c r="I5" s="341"/>
      <c r="J5" s="342"/>
    </row>
    <row r="6" spans="2:10" ht="30" customHeight="1" thickBot="1" x14ac:dyDescent="0.3">
      <c r="B6" s="343" t="s">
        <v>71</v>
      </c>
      <c r="C6" s="345" t="s">
        <v>76</v>
      </c>
      <c r="D6" s="347" t="s">
        <v>77</v>
      </c>
      <c r="E6" s="348"/>
      <c r="F6" s="347" t="s">
        <v>78</v>
      </c>
      <c r="G6" s="349"/>
      <c r="H6" s="350" t="s">
        <v>79</v>
      </c>
      <c r="I6" s="348"/>
      <c r="J6" s="351" t="s">
        <v>80</v>
      </c>
    </row>
    <row r="7" spans="2:10" ht="15.75" thickBot="1" x14ac:dyDescent="0.3">
      <c r="B7" s="344"/>
      <c r="C7" s="346"/>
      <c r="D7" s="109" t="s">
        <v>5</v>
      </c>
      <c r="E7" s="109" t="s">
        <v>6</v>
      </c>
      <c r="F7" s="109" t="s">
        <v>5</v>
      </c>
      <c r="G7" s="109" t="s">
        <v>6</v>
      </c>
      <c r="H7" s="109" t="s">
        <v>5</v>
      </c>
      <c r="I7" s="109" t="s">
        <v>6</v>
      </c>
      <c r="J7" s="352"/>
    </row>
    <row r="8" spans="2:10" ht="15.75" thickBot="1" x14ac:dyDescent="0.3">
      <c r="B8" s="110" t="s">
        <v>127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2">
        <v>0</v>
      </c>
      <c r="I8" s="112">
        <v>0</v>
      </c>
      <c r="J8" s="113">
        <v>0</v>
      </c>
    </row>
    <row r="9" spans="2:10" ht="15.75" thickBot="1" x14ac:dyDescent="0.3">
      <c r="B9" s="110" t="s">
        <v>128</v>
      </c>
      <c r="C9" s="111">
        <v>0</v>
      </c>
      <c r="D9" s="114">
        <v>0</v>
      </c>
      <c r="E9" s="115">
        <v>0</v>
      </c>
      <c r="F9" s="115">
        <v>0</v>
      </c>
      <c r="G9" s="115">
        <v>0</v>
      </c>
      <c r="H9" s="112">
        <v>0</v>
      </c>
      <c r="I9" s="112">
        <v>0</v>
      </c>
      <c r="J9" s="113">
        <v>0</v>
      </c>
    </row>
    <row r="10" spans="2:10" ht="15.75" thickBot="1" x14ac:dyDescent="0.3">
      <c r="B10" s="110" t="s">
        <v>129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2">
        <v>0</v>
      </c>
      <c r="I10" s="169">
        <v>0</v>
      </c>
      <c r="J10" s="168">
        <v>0</v>
      </c>
    </row>
    <row r="11" spans="2:10" ht="15.75" thickBot="1" x14ac:dyDescent="0.3">
      <c r="B11" s="116" t="s">
        <v>81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9">
        <v>0</v>
      </c>
      <c r="I11" s="119">
        <v>0</v>
      </c>
      <c r="J11" s="119">
        <v>0</v>
      </c>
    </row>
    <row r="12" spans="2:10" x14ac:dyDescent="0.25">
      <c r="B12" s="117"/>
    </row>
  </sheetData>
  <mergeCells count="8">
    <mergeCell ref="D2:G2"/>
    <mergeCell ref="B5:J5"/>
    <mergeCell ref="B6:B7"/>
    <mergeCell ref="C6:C7"/>
    <mergeCell ref="D6:E6"/>
    <mergeCell ref="F6:G6"/>
    <mergeCell ref="H6:I6"/>
    <mergeCell ref="J6:J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B1:I57"/>
  <sheetViews>
    <sheetView showGridLines="0" topLeftCell="A2" workbookViewId="0">
      <selection activeCell="K49" sqref="K49"/>
    </sheetView>
  </sheetViews>
  <sheetFormatPr baseColWidth="10" defaultRowHeight="15" x14ac:dyDescent="0.25"/>
  <cols>
    <col min="1" max="1" width="13.85546875" customWidth="1"/>
    <col min="2" max="2" width="7.7109375" customWidth="1"/>
    <col min="3" max="3" width="20" customWidth="1"/>
    <col min="5" max="5" width="18.140625" customWidth="1"/>
  </cols>
  <sheetData>
    <row r="1" spans="2:5" ht="78.75" customHeight="1" thickBot="1" x14ac:dyDescent="0.3"/>
    <row r="2" spans="2:5" ht="24" customHeight="1" thickBot="1" x14ac:dyDescent="0.4">
      <c r="B2" s="336" t="s">
        <v>73</v>
      </c>
      <c r="C2" s="337"/>
      <c r="D2" s="337"/>
      <c r="E2" s="338"/>
    </row>
    <row r="3" spans="2:5" ht="15.75" x14ac:dyDescent="0.25">
      <c r="C3" s="82"/>
    </row>
    <row r="4" spans="2:5" ht="13.5" customHeight="1" x14ac:dyDescent="0.25">
      <c r="B4" s="83" t="s">
        <v>133</v>
      </c>
      <c r="C4" s="83"/>
    </row>
    <row r="5" spans="2:5" ht="15.75" thickBot="1" x14ac:dyDescent="0.3">
      <c r="C5" s="54"/>
    </row>
    <row r="6" spans="2:5" ht="16.5" thickBot="1" x14ac:dyDescent="0.3">
      <c r="B6" s="100" t="s">
        <v>38</v>
      </c>
      <c r="C6" s="101" t="s">
        <v>97</v>
      </c>
      <c r="D6" s="102" t="s">
        <v>72</v>
      </c>
      <c r="E6" s="103" t="s">
        <v>13</v>
      </c>
    </row>
    <row r="7" spans="2:5" x14ac:dyDescent="0.25">
      <c r="B7" s="58">
        <v>1</v>
      </c>
      <c r="C7" s="106" t="s">
        <v>134</v>
      </c>
      <c r="D7" s="233" t="s">
        <v>111</v>
      </c>
      <c r="E7" s="235">
        <v>712038.55</v>
      </c>
    </row>
    <row r="8" spans="2:5" x14ac:dyDescent="0.25">
      <c r="B8" s="56">
        <v>2</v>
      </c>
      <c r="C8" s="106" t="s">
        <v>134</v>
      </c>
      <c r="D8" s="233" t="s">
        <v>39</v>
      </c>
      <c r="E8" s="235">
        <v>429914.4</v>
      </c>
    </row>
    <row r="9" spans="2:5" x14ac:dyDescent="0.25">
      <c r="B9" s="56">
        <v>3</v>
      </c>
      <c r="C9" s="106" t="s">
        <v>134</v>
      </c>
      <c r="D9" s="233" t="s">
        <v>111</v>
      </c>
      <c r="E9" s="235">
        <v>622590.12</v>
      </c>
    </row>
    <row r="10" spans="2:5" ht="15" hidden="1" customHeight="1" x14ac:dyDescent="0.25">
      <c r="B10" s="56">
        <v>4</v>
      </c>
      <c r="C10" s="106" t="s">
        <v>117</v>
      </c>
      <c r="D10" s="204" t="s">
        <v>111</v>
      </c>
      <c r="E10" s="235">
        <v>481839.27</v>
      </c>
    </row>
    <row r="11" spans="2:5" ht="15" hidden="1" customHeight="1" x14ac:dyDescent="0.25">
      <c r="B11" s="56">
        <v>5</v>
      </c>
      <c r="C11" s="106" t="s">
        <v>117</v>
      </c>
      <c r="D11" s="204" t="s">
        <v>39</v>
      </c>
      <c r="E11" s="235">
        <v>304780.11</v>
      </c>
    </row>
    <row r="12" spans="2:5" x14ac:dyDescent="0.25">
      <c r="B12" s="56">
        <v>4</v>
      </c>
      <c r="C12" s="106" t="s">
        <v>134</v>
      </c>
      <c r="D12" s="233" t="s">
        <v>111</v>
      </c>
      <c r="E12" s="235">
        <v>481839.27</v>
      </c>
    </row>
    <row r="13" spans="2:5" x14ac:dyDescent="0.25">
      <c r="B13" s="56">
        <v>5</v>
      </c>
      <c r="C13" s="106" t="s">
        <v>134</v>
      </c>
      <c r="D13" s="234" t="s">
        <v>39</v>
      </c>
      <c r="E13" s="211">
        <v>304780.11</v>
      </c>
    </row>
    <row r="14" spans="2:5" ht="15" hidden="1" customHeight="1" x14ac:dyDescent="0.25">
      <c r="B14" s="56">
        <v>8</v>
      </c>
      <c r="C14" s="106" t="s">
        <v>117</v>
      </c>
      <c r="D14" s="212" t="s">
        <v>111</v>
      </c>
      <c r="E14" s="219">
        <v>518479.88</v>
      </c>
    </row>
    <row r="15" spans="2:5" x14ac:dyDescent="0.25">
      <c r="B15" s="56">
        <v>6</v>
      </c>
      <c r="C15" s="106" t="s">
        <v>134</v>
      </c>
      <c r="D15" s="234" t="s">
        <v>39</v>
      </c>
      <c r="E15" s="211">
        <v>547097.14</v>
      </c>
    </row>
    <row r="16" spans="2:5" ht="15" hidden="1" customHeight="1" x14ac:dyDescent="0.25">
      <c r="B16" s="56">
        <v>10</v>
      </c>
      <c r="C16" s="106" t="s">
        <v>117</v>
      </c>
      <c r="D16" s="204" t="s">
        <v>111</v>
      </c>
      <c r="E16" s="219">
        <v>698508.93</v>
      </c>
    </row>
    <row r="17" spans="2:9" ht="15" hidden="1" customHeight="1" x14ac:dyDescent="0.25">
      <c r="B17" s="56">
        <v>11</v>
      </c>
      <c r="C17" s="106" t="s">
        <v>117</v>
      </c>
      <c r="D17" s="204" t="s">
        <v>111</v>
      </c>
      <c r="E17" s="219">
        <v>622876.01</v>
      </c>
    </row>
    <row r="18" spans="2:9" ht="15" hidden="1" customHeight="1" x14ac:dyDescent="0.25">
      <c r="B18" s="56">
        <v>12</v>
      </c>
      <c r="C18" s="106" t="s">
        <v>117</v>
      </c>
      <c r="D18" s="204" t="s">
        <v>111</v>
      </c>
      <c r="E18" s="219">
        <v>523592.3</v>
      </c>
    </row>
    <row r="19" spans="2:9" x14ac:dyDescent="0.25">
      <c r="B19" s="56">
        <v>7</v>
      </c>
      <c r="C19" s="106" t="s">
        <v>134</v>
      </c>
      <c r="D19" s="234" t="s">
        <v>111</v>
      </c>
      <c r="E19" s="235">
        <v>722070.63</v>
      </c>
    </row>
    <row r="20" spans="2:9" ht="15" hidden="1" customHeight="1" x14ac:dyDescent="0.25">
      <c r="B20" s="56">
        <v>14</v>
      </c>
      <c r="C20" s="106" t="s">
        <v>117</v>
      </c>
      <c r="D20" s="204" t="s">
        <v>111</v>
      </c>
      <c r="E20" s="235">
        <v>721517.22</v>
      </c>
      <c r="I20" t="s">
        <v>91</v>
      </c>
    </row>
    <row r="21" spans="2:9" ht="15" hidden="1" customHeight="1" x14ac:dyDescent="0.25">
      <c r="B21" s="56">
        <v>15</v>
      </c>
      <c r="C21" s="106" t="s">
        <v>117</v>
      </c>
      <c r="D21" s="204" t="s">
        <v>111</v>
      </c>
      <c r="E21" s="235">
        <v>157146.5</v>
      </c>
    </row>
    <row r="22" spans="2:9" x14ac:dyDescent="0.25">
      <c r="B22" s="56">
        <v>8</v>
      </c>
      <c r="C22" s="106" t="s">
        <v>134</v>
      </c>
      <c r="D22" s="234" t="s">
        <v>39</v>
      </c>
      <c r="E22" s="235">
        <v>721517.22</v>
      </c>
    </row>
    <row r="23" spans="2:9" x14ac:dyDescent="0.25">
      <c r="B23" s="56">
        <v>9</v>
      </c>
      <c r="C23" s="106" t="s">
        <v>134</v>
      </c>
      <c r="D23" s="234" t="s">
        <v>111</v>
      </c>
      <c r="E23" s="235">
        <v>157146.5</v>
      </c>
    </row>
    <row r="24" spans="2:9" x14ac:dyDescent="0.25">
      <c r="B24" s="56">
        <v>10</v>
      </c>
      <c r="C24" s="106" t="s">
        <v>134</v>
      </c>
      <c r="D24" s="234" t="s">
        <v>111</v>
      </c>
      <c r="E24" s="235">
        <v>704127.99</v>
      </c>
    </row>
    <row r="25" spans="2:9" x14ac:dyDescent="0.25">
      <c r="B25" s="56">
        <v>11</v>
      </c>
      <c r="C25" s="106" t="s">
        <v>134</v>
      </c>
      <c r="D25" s="234" t="s">
        <v>39</v>
      </c>
      <c r="E25" s="235">
        <v>674486.73</v>
      </c>
    </row>
    <row r="26" spans="2:9" x14ac:dyDescent="0.25">
      <c r="B26" s="56">
        <v>12</v>
      </c>
      <c r="C26" s="106" t="s">
        <v>134</v>
      </c>
      <c r="D26" s="234" t="s">
        <v>111</v>
      </c>
      <c r="E26" s="235">
        <v>691618.49</v>
      </c>
    </row>
    <row r="27" spans="2:9" ht="15" hidden="1" customHeight="1" x14ac:dyDescent="0.25">
      <c r="B27" s="56">
        <v>21</v>
      </c>
      <c r="C27" s="106" t="s">
        <v>117</v>
      </c>
      <c r="D27" s="204" t="s">
        <v>111</v>
      </c>
      <c r="E27" s="235">
        <v>516936.56</v>
      </c>
    </row>
    <row r="28" spans="2:9" ht="15" hidden="1" customHeight="1" x14ac:dyDescent="0.25">
      <c r="B28" s="56">
        <v>22</v>
      </c>
      <c r="C28" s="106" t="s">
        <v>117</v>
      </c>
      <c r="D28" s="204" t="s">
        <v>111</v>
      </c>
      <c r="E28" s="235">
        <v>680133.11</v>
      </c>
    </row>
    <row r="29" spans="2:9" ht="15" hidden="1" customHeight="1" x14ac:dyDescent="0.25">
      <c r="B29" s="56">
        <v>23</v>
      </c>
      <c r="C29" s="106" t="s">
        <v>117</v>
      </c>
      <c r="D29" s="204" t="s">
        <v>111</v>
      </c>
      <c r="E29" s="235">
        <v>504952.05</v>
      </c>
    </row>
    <row r="30" spans="2:9" ht="15" hidden="1" customHeight="1" x14ac:dyDescent="0.25">
      <c r="B30" s="56">
        <v>24</v>
      </c>
      <c r="C30" s="106" t="s">
        <v>117</v>
      </c>
      <c r="D30" s="204" t="s">
        <v>111</v>
      </c>
      <c r="E30" s="235">
        <v>749895.58</v>
      </c>
    </row>
    <row r="31" spans="2:9" ht="15" hidden="1" customHeight="1" x14ac:dyDescent="0.25">
      <c r="B31" s="56">
        <v>25</v>
      </c>
      <c r="C31" s="106" t="s">
        <v>117</v>
      </c>
      <c r="D31" s="204" t="s">
        <v>111</v>
      </c>
      <c r="E31" s="235">
        <v>736244.65</v>
      </c>
    </row>
    <row r="32" spans="2:9" x14ac:dyDescent="0.25">
      <c r="B32" s="56">
        <v>13</v>
      </c>
      <c r="C32" s="106" t="s">
        <v>134</v>
      </c>
      <c r="D32" s="234" t="s">
        <v>111</v>
      </c>
      <c r="E32" s="235">
        <v>60704.75</v>
      </c>
    </row>
    <row r="33" spans="2:5" x14ac:dyDescent="0.25">
      <c r="B33" s="56">
        <v>14</v>
      </c>
      <c r="C33" s="106" t="s">
        <v>134</v>
      </c>
      <c r="D33" s="234" t="s">
        <v>111</v>
      </c>
      <c r="E33" s="235">
        <v>349950.15</v>
      </c>
    </row>
    <row r="34" spans="2:5" ht="15" hidden="1" customHeight="1" x14ac:dyDescent="0.25">
      <c r="B34" s="56">
        <v>28</v>
      </c>
      <c r="C34" s="106" t="s">
        <v>117</v>
      </c>
      <c r="D34" s="204" t="s">
        <v>111</v>
      </c>
      <c r="E34" s="235">
        <v>689954.82</v>
      </c>
    </row>
    <row r="35" spans="2:5" x14ac:dyDescent="0.25">
      <c r="B35" s="56">
        <v>15</v>
      </c>
      <c r="C35" s="106" t="s">
        <v>134</v>
      </c>
      <c r="D35" s="234" t="s">
        <v>111</v>
      </c>
      <c r="E35" s="235">
        <v>516936.56</v>
      </c>
    </row>
    <row r="36" spans="2:5" ht="15" hidden="1" customHeight="1" x14ac:dyDescent="0.25">
      <c r="B36" s="56">
        <v>30</v>
      </c>
      <c r="C36" s="106" t="s">
        <v>117</v>
      </c>
      <c r="D36" s="204" t="s">
        <v>111</v>
      </c>
      <c r="E36" s="235">
        <v>272700</v>
      </c>
    </row>
    <row r="37" spans="2:5" x14ac:dyDescent="0.25">
      <c r="B37" s="56">
        <v>16</v>
      </c>
      <c r="C37" s="106" t="s">
        <v>134</v>
      </c>
      <c r="D37" s="234" t="s">
        <v>39</v>
      </c>
      <c r="E37" s="235">
        <v>680133.11</v>
      </c>
    </row>
    <row r="38" spans="2:5" x14ac:dyDescent="0.25">
      <c r="B38" s="56">
        <v>17</v>
      </c>
      <c r="C38" s="106" t="s">
        <v>134</v>
      </c>
      <c r="D38" s="234" t="s">
        <v>111</v>
      </c>
      <c r="E38" s="235">
        <v>504952.05</v>
      </c>
    </row>
    <row r="39" spans="2:5" x14ac:dyDescent="0.25">
      <c r="B39" s="56">
        <v>18</v>
      </c>
      <c r="C39" s="106" t="s">
        <v>134</v>
      </c>
      <c r="D39" s="234" t="s">
        <v>39</v>
      </c>
      <c r="E39" s="211">
        <v>749895.58</v>
      </c>
    </row>
    <row r="40" spans="2:5" x14ac:dyDescent="0.25">
      <c r="B40" s="56">
        <v>19</v>
      </c>
      <c r="C40" s="106" t="s">
        <v>134</v>
      </c>
      <c r="D40" s="234" t="s">
        <v>39</v>
      </c>
      <c r="E40" s="211">
        <v>736244.65</v>
      </c>
    </row>
    <row r="41" spans="2:5" x14ac:dyDescent="0.25">
      <c r="B41" s="56">
        <v>20</v>
      </c>
      <c r="C41" s="106" t="s">
        <v>134</v>
      </c>
      <c r="D41" s="234" t="s">
        <v>111</v>
      </c>
      <c r="E41" s="211">
        <v>533353.5</v>
      </c>
    </row>
    <row r="42" spans="2:5" x14ac:dyDescent="0.25">
      <c r="B42" s="56">
        <v>21</v>
      </c>
      <c r="C42" s="106" t="s">
        <v>134</v>
      </c>
      <c r="D42" s="234" t="s">
        <v>39</v>
      </c>
      <c r="E42" s="211">
        <v>601677.63</v>
      </c>
    </row>
    <row r="43" spans="2:5" x14ac:dyDescent="0.25">
      <c r="B43" s="56">
        <v>22</v>
      </c>
      <c r="C43" s="106" t="s">
        <v>134</v>
      </c>
      <c r="D43" s="234" t="s">
        <v>111</v>
      </c>
      <c r="E43" s="211">
        <v>689954.82</v>
      </c>
    </row>
    <row r="44" spans="2:5" x14ac:dyDescent="0.25">
      <c r="B44" s="56">
        <v>23</v>
      </c>
      <c r="C44" s="106" t="s">
        <v>134</v>
      </c>
      <c r="D44" s="234" t="s">
        <v>111</v>
      </c>
      <c r="E44" s="211">
        <v>408088.94</v>
      </c>
    </row>
    <row r="45" spans="2:5" x14ac:dyDescent="0.25">
      <c r="B45" s="56">
        <v>24</v>
      </c>
      <c r="C45" s="106" t="s">
        <v>134</v>
      </c>
      <c r="D45" s="234" t="s">
        <v>39</v>
      </c>
      <c r="E45" s="211">
        <v>272700</v>
      </c>
    </row>
    <row r="46" spans="2:5" x14ac:dyDescent="0.25">
      <c r="B46" s="56">
        <v>25</v>
      </c>
      <c r="C46" s="106" t="s">
        <v>134</v>
      </c>
      <c r="D46" s="234" t="s">
        <v>39</v>
      </c>
      <c r="E46" s="211">
        <v>732529.34</v>
      </c>
    </row>
    <row r="47" spans="2:5" x14ac:dyDescent="0.25">
      <c r="B47" s="56">
        <v>26</v>
      </c>
      <c r="C47" s="106" t="s">
        <v>134</v>
      </c>
      <c r="D47" s="234" t="s">
        <v>39</v>
      </c>
      <c r="E47" s="211">
        <v>91119.11</v>
      </c>
    </row>
    <row r="48" spans="2:5" x14ac:dyDescent="0.25">
      <c r="B48" s="56">
        <v>27</v>
      </c>
      <c r="C48" s="106" t="s">
        <v>134</v>
      </c>
      <c r="D48" s="234" t="s">
        <v>111</v>
      </c>
      <c r="E48" s="211">
        <v>623612.23</v>
      </c>
    </row>
    <row r="49" spans="2:5" x14ac:dyDescent="0.25">
      <c r="B49" s="56">
        <v>28</v>
      </c>
      <c r="C49" s="106" t="s">
        <v>134</v>
      </c>
      <c r="D49" s="234" t="s">
        <v>111</v>
      </c>
      <c r="E49" s="211">
        <v>727485.97</v>
      </c>
    </row>
    <row r="50" spans="2:5" x14ac:dyDescent="0.25">
      <c r="B50" s="56">
        <v>29</v>
      </c>
      <c r="C50" s="106" t="s">
        <v>134</v>
      </c>
      <c r="D50" s="234" t="s">
        <v>39</v>
      </c>
      <c r="E50" s="211">
        <v>545904.91</v>
      </c>
    </row>
    <row r="51" spans="2:5" x14ac:dyDescent="0.25">
      <c r="B51" s="56">
        <v>30</v>
      </c>
      <c r="C51" s="106" t="s">
        <v>134</v>
      </c>
      <c r="D51" s="234" t="s">
        <v>39</v>
      </c>
      <c r="E51" s="211">
        <v>472756.93</v>
      </c>
    </row>
    <row r="52" spans="2:5" x14ac:dyDescent="0.25">
      <c r="B52" s="56">
        <v>31</v>
      </c>
      <c r="C52" s="106" t="s">
        <v>134</v>
      </c>
      <c r="D52" s="234" t="s">
        <v>111</v>
      </c>
      <c r="E52" s="211">
        <v>703739.83</v>
      </c>
    </row>
    <row r="53" spans="2:5" x14ac:dyDescent="0.25">
      <c r="B53" s="56">
        <v>32</v>
      </c>
      <c r="C53" s="106" t="s">
        <v>134</v>
      </c>
      <c r="D53" s="234" t="s">
        <v>39</v>
      </c>
      <c r="E53" s="211">
        <v>733411.01</v>
      </c>
    </row>
    <row r="54" spans="2:5" x14ac:dyDescent="0.25">
      <c r="B54" s="56">
        <v>33</v>
      </c>
      <c r="C54" s="106" t="s">
        <v>134</v>
      </c>
      <c r="D54" s="234" t="s">
        <v>111</v>
      </c>
      <c r="E54" s="211">
        <v>745980.43</v>
      </c>
    </row>
    <row r="55" spans="2:5" x14ac:dyDescent="0.25">
      <c r="B55" s="56">
        <v>34</v>
      </c>
      <c r="C55" s="106" t="s">
        <v>134</v>
      </c>
      <c r="D55" s="234" t="s">
        <v>39</v>
      </c>
      <c r="E55" s="211">
        <v>500767.91</v>
      </c>
    </row>
    <row r="56" spans="2:5" ht="15.75" thickBot="1" x14ac:dyDescent="0.3">
      <c r="B56" s="353"/>
      <c r="C56" s="354"/>
      <c r="D56" s="354"/>
      <c r="E56" s="151">
        <f>SUBTOTAL(9,E7:E55)</f>
        <v>18751126.560000002</v>
      </c>
    </row>
    <row r="57" spans="2:5" x14ac:dyDescent="0.25">
      <c r="E57" s="54"/>
    </row>
  </sheetData>
  <autoFilter ref="B6:E56" xr:uid="{00000000-0009-0000-0000-000005000000}">
    <filterColumn colId="2">
      <filters blank="1">
        <filter val="M"/>
      </filters>
    </filterColumn>
  </autoFilter>
  <mergeCells count="2">
    <mergeCell ref="B2:E2"/>
    <mergeCell ref="B56:D5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30"/>
  <sheetViews>
    <sheetView showGridLines="0" workbookViewId="0">
      <selection activeCell="E25" sqref="E25"/>
    </sheetView>
  </sheetViews>
  <sheetFormatPr baseColWidth="10" defaultRowHeight="15" x14ac:dyDescent="0.25"/>
  <cols>
    <col min="2" max="2" width="27.140625" customWidth="1"/>
    <col min="3" max="3" width="15" customWidth="1"/>
  </cols>
  <sheetData>
    <row r="1" spans="2:6" ht="50.25" customHeight="1" x14ac:dyDescent="0.25"/>
    <row r="2" spans="2:6" ht="15.75" thickBot="1" x14ac:dyDescent="0.3"/>
    <row r="3" spans="2:6" ht="24" thickBot="1" x14ac:dyDescent="0.4">
      <c r="B3" s="336" t="s">
        <v>90</v>
      </c>
      <c r="C3" s="337"/>
      <c r="D3" s="337"/>
      <c r="E3" s="338"/>
    </row>
    <row r="4" spans="2:6" ht="23.25" x14ac:dyDescent="0.35">
      <c r="B4" s="130"/>
      <c r="C4" s="130"/>
      <c r="D4" s="130"/>
      <c r="E4" s="130"/>
    </row>
    <row r="5" spans="2:6" x14ac:dyDescent="0.25">
      <c r="B5" s="125" t="s">
        <v>127</v>
      </c>
    </row>
    <row r="6" spans="2:6" ht="6.75" customHeight="1" x14ac:dyDescent="0.25"/>
    <row r="7" spans="2:6" ht="14.25" customHeight="1" x14ac:dyDescent="0.25">
      <c r="B7" s="125" t="s">
        <v>94</v>
      </c>
      <c r="C7" s="125" t="s">
        <v>95</v>
      </c>
      <c r="D7" s="125" t="s">
        <v>89</v>
      </c>
      <c r="E7" s="125" t="s">
        <v>6</v>
      </c>
    </row>
    <row r="8" spans="2:6" ht="30" x14ac:dyDescent="0.25">
      <c r="B8" s="124" t="s">
        <v>116</v>
      </c>
      <c r="C8" s="124">
        <v>45</v>
      </c>
      <c r="D8" s="124">
        <v>7</v>
      </c>
      <c r="E8" s="124">
        <v>38</v>
      </c>
    </row>
    <row r="9" spans="2:6" x14ac:dyDescent="0.25">
      <c r="B9" s="124" t="s">
        <v>81</v>
      </c>
      <c r="C9" s="124">
        <v>45</v>
      </c>
      <c r="D9" s="124">
        <v>7</v>
      </c>
      <c r="E9" s="124">
        <v>38</v>
      </c>
    </row>
    <row r="10" spans="2:6" x14ac:dyDescent="0.25">
      <c r="B10" s="131"/>
      <c r="C10" s="131"/>
      <c r="D10" s="131"/>
      <c r="E10" s="131"/>
    </row>
    <row r="11" spans="2:6" x14ac:dyDescent="0.25">
      <c r="B11" s="125" t="s">
        <v>135</v>
      </c>
    </row>
    <row r="13" spans="2:6" x14ac:dyDescent="0.25">
      <c r="B13" s="125" t="s">
        <v>94</v>
      </c>
      <c r="C13" s="125" t="s">
        <v>95</v>
      </c>
      <c r="D13" s="125" t="s">
        <v>89</v>
      </c>
      <c r="E13" s="125" t="s">
        <v>6</v>
      </c>
    </row>
    <row r="14" spans="2:6" x14ac:dyDescent="0.25">
      <c r="B14" s="145"/>
      <c r="C14" s="145">
        <v>0</v>
      </c>
      <c r="D14" s="145">
        <v>0</v>
      </c>
      <c r="E14" s="145">
        <v>0</v>
      </c>
    </row>
    <row r="15" spans="2:6" x14ac:dyDescent="0.25">
      <c r="B15" s="124" t="s">
        <v>81</v>
      </c>
      <c r="C15" s="124">
        <f>SUM(C14:C14)</f>
        <v>0</v>
      </c>
      <c r="D15" s="124">
        <f>SUM(D14:D14)</f>
        <v>0</v>
      </c>
      <c r="E15" s="124">
        <f>SUM(E14:E14)</f>
        <v>0</v>
      </c>
    </row>
    <row r="16" spans="2:6" x14ac:dyDescent="0.25">
      <c r="B16" s="131"/>
      <c r="C16" s="131"/>
      <c r="D16" s="131"/>
      <c r="E16" s="131"/>
      <c r="F16" s="146"/>
    </row>
    <row r="17" spans="2:5" x14ac:dyDescent="0.25">
      <c r="B17" s="131"/>
      <c r="C17" s="131"/>
      <c r="D17" s="131"/>
      <c r="E17" s="131"/>
    </row>
    <row r="18" spans="2:5" x14ac:dyDescent="0.25">
      <c r="B18" s="125" t="s">
        <v>129</v>
      </c>
    </row>
    <row r="20" spans="2:5" x14ac:dyDescent="0.25">
      <c r="B20" s="125" t="s">
        <v>94</v>
      </c>
      <c r="C20" s="125" t="s">
        <v>95</v>
      </c>
      <c r="D20" s="125" t="s">
        <v>89</v>
      </c>
      <c r="E20" s="125" t="s">
        <v>6</v>
      </c>
    </row>
    <row r="21" spans="2:5" ht="45" x14ac:dyDescent="0.25">
      <c r="B21" s="145" t="s">
        <v>172</v>
      </c>
      <c r="C21" s="145">
        <v>58</v>
      </c>
      <c r="D21" s="145">
        <v>0</v>
      </c>
      <c r="E21" s="145">
        <v>58</v>
      </c>
    </row>
    <row r="22" spans="2:5" x14ac:dyDescent="0.25">
      <c r="B22" s="124" t="s">
        <v>81</v>
      </c>
      <c r="C22" s="124">
        <v>58</v>
      </c>
      <c r="D22" s="124">
        <v>0</v>
      </c>
      <c r="E22" s="124">
        <v>58</v>
      </c>
    </row>
    <row r="25" spans="2:5" x14ac:dyDescent="0.25">
      <c r="B25" s="232" t="s">
        <v>136</v>
      </c>
      <c r="C25" s="125" t="s">
        <v>95</v>
      </c>
      <c r="D25" s="125" t="s">
        <v>89</v>
      </c>
      <c r="E25" s="125" t="s">
        <v>6</v>
      </c>
    </row>
    <row r="26" spans="2:5" x14ac:dyDescent="0.25">
      <c r="B26" s="124">
        <v>2</v>
      </c>
      <c r="C26" s="124">
        <v>103</v>
      </c>
      <c r="D26" s="124">
        <v>7</v>
      </c>
      <c r="E26" s="124">
        <v>96</v>
      </c>
    </row>
    <row r="30" spans="2:5" x14ac:dyDescent="0.25">
      <c r="C30" t="s">
        <v>91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6E4A5-277C-43EF-B52E-C02DD88B175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Nomina Pensionados</vt:lpstr>
      <vt:lpstr>Inclusiones y exclusiones </vt:lpstr>
      <vt:lpstr>Plan Odontologico </vt:lpstr>
      <vt:lpstr>Seguro Funerario </vt:lpstr>
      <vt:lpstr>Plan de Retiro CR</vt:lpstr>
      <vt:lpstr>Prestamo Maestro Digno</vt:lpstr>
      <vt:lpstr>Turismo Magisterial 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Carrol Ninoska Báez Fernández</dc:creator>
  <cp:lastModifiedBy>Andrea Maria Soriano Soriano</cp:lastModifiedBy>
  <cp:lastPrinted>2023-07-07T15:39:38Z</cp:lastPrinted>
  <dcterms:created xsi:type="dcterms:W3CDTF">2018-02-07T20:22:19Z</dcterms:created>
  <dcterms:modified xsi:type="dcterms:W3CDTF">2024-04-09T13:45:50Z</dcterms:modified>
</cp:coreProperties>
</file>