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ept. Planificacion Desarrollo\Comun\Planificacion y Proyectos\Estadisticas\Estadisticas 2022\T1 2022\Base de datos\"/>
    </mc:Choice>
  </mc:AlternateContent>
  <bookViews>
    <workbookView xWindow="0" yWindow="0" windowWidth="28800" windowHeight="12465" activeTab="1"/>
  </bookViews>
  <sheets>
    <sheet name="Nomina Pensionados" sheetId="19" r:id="rId1"/>
    <sheet name="Inclusiones y exclusiones " sheetId="20" r:id="rId2"/>
    <sheet name="Plan Odontologico " sheetId="21" r:id="rId3"/>
    <sheet name="Seguro Funerario " sheetId="22" r:id="rId4"/>
    <sheet name="Plan de Retiro CR" sheetId="24" r:id="rId5"/>
    <sheet name="Prestamo Maestro Digno" sheetId="23" r:id="rId6"/>
    <sheet name="Turismo Magisterial " sheetId="25" r:id="rId7"/>
  </sheets>
  <definedNames>
    <definedName name="_xlnm._FilterDatabase" localSheetId="1" hidden="1">'Inclusiones y exclusiones '!$S$4:$W$25</definedName>
    <definedName name="_xlnm._FilterDatabase" localSheetId="5" hidden="1">'Prestamo Maestro Digno'!$B$6:$E$32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20" l="1"/>
  <c r="D16" i="25" l="1"/>
  <c r="D27" i="25" s="1"/>
  <c r="C16" i="25"/>
  <c r="C27" i="25" s="1"/>
  <c r="E27" i="25"/>
  <c r="E32" i="23" l="1"/>
  <c r="E16" i="25"/>
  <c r="H45" i="19" l="1"/>
  <c r="C8" i="25" l="1"/>
  <c r="C8" i="21"/>
  <c r="F8" i="21" l="1"/>
  <c r="E8" i="21"/>
  <c r="D8" i="21" l="1"/>
  <c r="J34" i="19"/>
  <c r="S16" i="21" l="1"/>
  <c r="N16" i="21"/>
  <c r="I16" i="21"/>
  <c r="D11" i="24"/>
  <c r="C11" i="24"/>
  <c r="G11" i="24"/>
  <c r="F11" i="24"/>
  <c r="E11" i="24"/>
  <c r="H11" i="24"/>
  <c r="I11" i="24"/>
  <c r="J11" i="24"/>
  <c r="U16" i="21" l="1"/>
  <c r="T16" i="21"/>
  <c r="P16" i="21"/>
  <c r="O16" i="21"/>
  <c r="J16" i="21"/>
  <c r="K16" i="21"/>
  <c r="P45" i="19" l="1"/>
  <c r="O45" i="19"/>
  <c r="N45" i="19"/>
  <c r="D42" i="19"/>
  <c r="C42" i="19"/>
  <c r="B42" i="19"/>
  <c r="D34" i="19"/>
  <c r="C34" i="19"/>
  <c r="B34" i="19"/>
  <c r="I34" i="19"/>
  <c r="H34" i="19"/>
  <c r="J27" i="19"/>
  <c r="I27" i="19"/>
  <c r="H27" i="19"/>
  <c r="D27" i="19"/>
  <c r="C27" i="19"/>
  <c r="B27" i="19"/>
  <c r="P26" i="19"/>
  <c r="O26" i="19"/>
  <c r="N26" i="19"/>
  <c r="P47" i="19" l="1"/>
  <c r="O47" i="19"/>
  <c r="H28" i="19"/>
  <c r="H42" i="19" s="1"/>
  <c r="B43" i="19"/>
  <c r="H41" i="19" s="1"/>
  <c r="N47" i="19"/>
  <c r="D35" i="19"/>
  <c r="C35" i="19"/>
  <c r="B35" i="19"/>
  <c r="N48" i="19" l="1"/>
  <c r="B36" i="19"/>
  <c r="H43" i="19" s="1"/>
</calcChain>
</file>

<file path=xl/sharedStrings.xml><?xml version="1.0" encoding="utf-8"?>
<sst xmlns="http://schemas.openxmlformats.org/spreadsheetml/2006/main" count="1496" uniqueCount="177">
  <si>
    <t xml:space="preserve">    ESTADISTICAS NOMINA DE ACTIVOS, PENSIONADOS Y JUBILADOS DEL INABIMA </t>
  </si>
  <si>
    <t>ACTIVOS</t>
  </si>
  <si>
    <t>JUBILADOS</t>
  </si>
  <si>
    <t>PENSIONES POR DISCAPACIDAD</t>
  </si>
  <si>
    <t>FUENTE DE PAGO</t>
  </si>
  <si>
    <t>Hombres</t>
  </si>
  <si>
    <t>Mujeres</t>
  </si>
  <si>
    <t>Monto de Nómina</t>
  </si>
  <si>
    <t>Regional</t>
  </si>
  <si>
    <t>Aseguradora</t>
  </si>
  <si>
    <t>N/A</t>
  </si>
  <si>
    <t>INABIMA</t>
  </si>
  <si>
    <t>SUB-TOTAL</t>
  </si>
  <si>
    <t>TOTAL</t>
  </si>
  <si>
    <t xml:space="preserve">      PENSIONES POR SOBREVIVENCIA</t>
  </si>
  <si>
    <t xml:space="preserve">  CONSOLIDADO ACTIVOS, JUBILADOS Y PENSIONADOS DEL INABIMA</t>
  </si>
  <si>
    <t>Discapacidad</t>
  </si>
  <si>
    <t>Sobrevivencia</t>
  </si>
  <si>
    <t>Jubilados</t>
  </si>
  <si>
    <t>Activos</t>
  </si>
  <si>
    <t>INABIMA PAGO COMPLETIVO NOMINA</t>
  </si>
  <si>
    <t>ISFODOSU</t>
  </si>
  <si>
    <t>INABIE</t>
  </si>
  <si>
    <t>INEFI</t>
  </si>
  <si>
    <t>INAFOCAM</t>
  </si>
  <si>
    <t>IDEICE</t>
  </si>
  <si>
    <t>DOC. INABIMA</t>
  </si>
  <si>
    <t>JUBILADOS Y PENSIONADOS DGPJ (HACIENDA)</t>
  </si>
  <si>
    <t>Monto Nómina</t>
  </si>
  <si>
    <t>Hacienda</t>
  </si>
  <si>
    <t xml:space="preserve">Mes </t>
  </si>
  <si>
    <t xml:space="preserve">Sexo </t>
  </si>
  <si>
    <t>Monto RD$</t>
  </si>
  <si>
    <t>Edad</t>
  </si>
  <si>
    <t>FEMENINO</t>
  </si>
  <si>
    <t>Motivo de la Exclusión</t>
  </si>
  <si>
    <t>Fallecimiento</t>
  </si>
  <si>
    <t>INCLUSIONES</t>
  </si>
  <si>
    <t>EXCLUSIONES</t>
  </si>
  <si>
    <t>MASCULINO</t>
  </si>
  <si>
    <t>Estatus</t>
  </si>
  <si>
    <t>No.</t>
  </si>
  <si>
    <t>PENSIONADO</t>
  </si>
  <si>
    <t>M</t>
  </si>
  <si>
    <t>Relación con Fallecido</t>
  </si>
  <si>
    <t xml:space="preserve">Afiliados Principales y Dependientes </t>
  </si>
  <si>
    <t>AL</t>
  </si>
  <si>
    <t>Cantidad de Afiliados</t>
  </si>
  <si>
    <t>Porcentaje %</t>
  </si>
  <si>
    <t>Ingreso Proyectado Mensual en RD$ Pesos</t>
  </si>
  <si>
    <t>Ingreso Proyectado Anual en RD$ Pesos</t>
  </si>
  <si>
    <t>Principales</t>
  </si>
  <si>
    <t>Dependientes</t>
  </si>
  <si>
    <t>Totales</t>
  </si>
  <si>
    <t xml:space="preserve">Afiliados del Plan Odontológico </t>
  </si>
  <si>
    <t>CENTRO DE SERVICIOS</t>
  </si>
  <si>
    <t>PACIENTES TOTALES</t>
  </si>
  <si>
    <t>TOTALES HOMBRE</t>
  </si>
  <si>
    <t>TOTALES MUJERES</t>
  </si>
  <si>
    <t>PLAZA AURORA</t>
  </si>
  <si>
    <t>SANTIAGO</t>
  </si>
  <si>
    <t>MOCA</t>
  </si>
  <si>
    <t>SAN CRISTOBAL</t>
  </si>
  <si>
    <t>SAN FRANCISCO</t>
  </si>
  <si>
    <t>LA VEGA</t>
  </si>
  <si>
    <t>SEIBO</t>
  </si>
  <si>
    <t>HIGUEY</t>
  </si>
  <si>
    <t>JARABACOA</t>
  </si>
  <si>
    <t>BARAHONA</t>
  </si>
  <si>
    <t>TOTALES</t>
  </si>
  <si>
    <t>PACIENTES ATENDIDOS POR CENTROS DE SERVICIOS</t>
  </si>
  <si>
    <t>sexo del fallecido</t>
  </si>
  <si>
    <t>Causa de Fallecimiento</t>
  </si>
  <si>
    <t>Cantidad de beneficiarios</t>
  </si>
  <si>
    <t>parentesco del beneficiario</t>
  </si>
  <si>
    <t>Mes</t>
  </si>
  <si>
    <t>SEGURO FUERARIO</t>
  </si>
  <si>
    <t>SEXO</t>
  </si>
  <si>
    <t>PRESTAMO MAESTRO DIGNO</t>
  </si>
  <si>
    <t>JUBILACIONES</t>
  </si>
  <si>
    <t>PLAN DE RETIRO COMPLEMENTARIO</t>
  </si>
  <si>
    <t>Monto total entregado</t>
  </si>
  <si>
    <t>Monto entregado</t>
  </si>
  <si>
    <t>Promedio entregado por docente</t>
  </si>
  <si>
    <t>Número de beneficiarios</t>
  </si>
  <si>
    <t>Total beneficiarios</t>
  </si>
  <si>
    <t>Enero</t>
  </si>
  <si>
    <t>Febrero</t>
  </si>
  <si>
    <t>Marzo</t>
  </si>
  <si>
    <t>Total</t>
  </si>
  <si>
    <t>MES</t>
  </si>
  <si>
    <t>AFILIACIÓN</t>
  </si>
  <si>
    <t>INCLUSIÓN</t>
  </si>
  <si>
    <t>EXCLUSIÓN</t>
  </si>
  <si>
    <t xml:space="preserve">RETIRO </t>
  </si>
  <si>
    <t>RECLAMACIÓN</t>
  </si>
  <si>
    <t>MOVIMIENTOS RECIBIDOS POR CENTRO DE SERVICIOS</t>
  </si>
  <si>
    <t>Monto2</t>
  </si>
  <si>
    <t>hombres</t>
  </si>
  <si>
    <t>INFORME TURISMO MAGISTERIAL</t>
  </si>
  <si>
    <t>EXCLUSION POR FIN DE COBERTURA.</t>
  </si>
  <si>
    <t xml:space="preserve"> </t>
  </si>
  <si>
    <t xml:space="preserve">SOBREVIVENCIA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</si>
  <si>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</si>
  <si>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Actividades</t>
  </si>
  <si>
    <t xml:space="preserve">Participantes </t>
  </si>
  <si>
    <t>ENERO</t>
  </si>
  <si>
    <t>31.03.2022</t>
  </si>
  <si>
    <t>FEBRERO</t>
  </si>
  <si>
    <t>MARZO</t>
  </si>
  <si>
    <t>Del 01/01/2022 al 31/03/2022</t>
  </si>
  <si>
    <t>MARZO2022</t>
  </si>
  <si>
    <t>MARZO 2022</t>
  </si>
  <si>
    <t>Total General</t>
  </si>
  <si>
    <t>1,010 beneficiarios</t>
  </si>
  <si>
    <t>F</t>
  </si>
  <si>
    <t>TRIMESTRE</t>
  </si>
  <si>
    <t>Enero - marzo</t>
  </si>
  <si>
    <t>Plaza de la Cultura</t>
  </si>
  <si>
    <t>Zona Colonial</t>
  </si>
  <si>
    <t>Femenino</t>
  </si>
  <si>
    <t>Masculino</t>
  </si>
  <si>
    <t>Natural/No violenta</t>
  </si>
  <si>
    <t>Enfermedad</t>
  </si>
  <si>
    <t>Accidente de Transito</t>
  </si>
  <si>
    <t>Hijo</t>
  </si>
  <si>
    <t>Hija</t>
  </si>
  <si>
    <t>Esposo</t>
  </si>
  <si>
    <t>Hermano</t>
  </si>
  <si>
    <t>Esposa</t>
  </si>
  <si>
    <t>Esposa/Hija</t>
  </si>
  <si>
    <t>Esposo/Hijos</t>
  </si>
  <si>
    <t>Esposos</t>
  </si>
  <si>
    <t>Hermana</t>
  </si>
  <si>
    <t>Suicidio</t>
  </si>
  <si>
    <t>Hermana/Hijos</t>
  </si>
  <si>
    <t>Tercero</t>
  </si>
  <si>
    <t>Esposa/Hijo</t>
  </si>
  <si>
    <t>Esposo/Sobrinos</t>
  </si>
  <si>
    <t>Esposo/Hijo</t>
  </si>
  <si>
    <t>Hijas/Esposo</t>
  </si>
  <si>
    <t>Hijo/Hermana</t>
  </si>
  <si>
    <t>Madre</t>
  </si>
  <si>
    <t>Sobrinos</t>
  </si>
  <si>
    <t>Esposo/ Hijos</t>
  </si>
  <si>
    <t>Hijos</t>
  </si>
  <si>
    <t>Hijos / Ex esposo</t>
  </si>
  <si>
    <t>Hijas</t>
  </si>
  <si>
    <t>Hermanos</t>
  </si>
  <si>
    <t>FALLECIMIENTO</t>
  </si>
  <si>
    <t xml:space="preserve">FEBRERO </t>
  </si>
  <si>
    <t xml:space="preserve">EXCLUSION POR FIN DE COBERTURA </t>
  </si>
  <si>
    <t xml:space="preserve">EXCLUSION POR MAYORIA DE EDAD </t>
  </si>
  <si>
    <t xml:space="preserve">EXCLUSION FIN DE COBERTURA </t>
  </si>
  <si>
    <t xml:space="preserve">EXCLUSION POR FIN COBERTURA </t>
  </si>
  <si>
    <t xml:space="preserve">ENERO </t>
  </si>
  <si>
    <t xml:space="preserve">MARZO </t>
  </si>
  <si>
    <t>CONYUGE</t>
  </si>
  <si>
    <t>ESPOSO</t>
  </si>
  <si>
    <t>ESPOSA</t>
  </si>
  <si>
    <t>MADRE</t>
  </si>
  <si>
    <t>HIJO</t>
  </si>
  <si>
    <t>HIJA</t>
  </si>
  <si>
    <t>PADRE</t>
  </si>
  <si>
    <t>HIJO21</t>
  </si>
  <si>
    <t>TOTAL T1</t>
  </si>
  <si>
    <t>Principales enfermedades que causaron la discacidad</t>
  </si>
  <si>
    <t>Cantidad</t>
  </si>
  <si>
    <t>Restriccion de Movimiento Columna</t>
  </si>
  <si>
    <t>Deterioro Cognitivo</t>
  </si>
  <si>
    <t>Enfermedad Mental</t>
  </si>
  <si>
    <t>Alteracion del Metabolismo</t>
  </si>
  <si>
    <t>Diabetes</t>
  </si>
  <si>
    <t>Asma Bronquial</t>
  </si>
  <si>
    <t>Astrodesis en Extension</t>
  </si>
  <si>
    <t>Restriccion de Movimiento Hombro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</si>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</sst>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RD$&quot;#,##0.00_);\(&quot;RD$&quot;#,##0.00\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.00"/>
    <numFmt numFmtId="165" formatCode="_([$€]* #,##0.00_);_([$€]* \(#,##0.00\);_([$€]* &quot;-&quot;??_);_(@_)"/>
    <numFmt numFmtId="166" formatCode="###,###,##0.00;\(###,###,##0.00\)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rgb="FF000080"/>
      <name val="Times New Roman"/>
      <family val="1"/>
    </font>
    <font>
      <sz val="10"/>
      <color rgb="FF08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1F497D"/>
      <name val="Calibri"/>
      <family val="2"/>
      <scheme val="minor"/>
    </font>
    <font>
      <b/>
      <sz val="11"/>
      <color theme="0"/>
      <name val="Calibri"/>
      <family val="2"/>
    </font>
    <font>
      <b/>
      <sz val="16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3B7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 tint="-0.14999847407452621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</borders>
  <cellStyleXfs count="22">
    <xf numFmtId="0" fontId="0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7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8" fillId="0" borderId="0"/>
    <xf numFmtId="43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287">
    <xf numFmtId="0" fontId="0" fillId="0" borderId="0" xfId="0"/>
    <xf numFmtId="0" fontId="0" fillId="0" borderId="0" xfId="0" applyFont="1"/>
    <xf numFmtId="0" fontId="2" fillId="0" borderId="0" xfId="0" applyFont="1"/>
    <xf numFmtId="17" fontId="2" fillId="0" borderId="0" xfId="0" quotePrefix="1" applyNumberFormat="1" applyFont="1"/>
    <xf numFmtId="0" fontId="3" fillId="0" borderId="0" xfId="0" applyFont="1" applyFill="1" applyBorder="1" applyAlignment="1"/>
    <xf numFmtId="0" fontId="3" fillId="0" borderId="0" xfId="0" applyFont="1" applyAlignment="1">
      <alignment horizontal="center"/>
    </xf>
    <xf numFmtId="0" fontId="3" fillId="5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/>
    </xf>
    <xf numFmtId="3" fontId="0" fillId="0" borderId="0" xfId="0" applyNumberFormat="1" applyFont="1" applyFill="1" applyBorder="1" applyAlignment="1"/>
    <xf numFmtId="3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0" fillId="0" borderId="0" xfId="0" applyNumberFormat="1" applyFont="1" applyFill="1" applyBorder="1"/>
    <xf numFmtId="0" fontId="1" fillId="7" borderId="5" xfId="0" applyFont="1" applyFill="1" applyBorder="1" applyAlignment="1">
      <alignment horizontal="left"/>
    </xf>
    <xf numFmtId="3" fontId="1" fillId="7" borderId="4" xfId="0" applyNumberFormat="1" applyFont="1" applyFill="1" applyBorder="1"/>
    <xf numFmtId="0" fontId="1" fillId="0" borderId="4" xfId="0" applyFont="1" applyFill="1" applyBorder="1" applyAlignment="1">
      <alignment horizontal="right"/>
    </xf>
    <xf numFmtId="3" fontId="1" fillId="2" borderId="4" xfId="0" applyNumberFormat="1" applyFont="1" applyFill="1" applyBorder="1"/>
    <xf numFmtId="3" fontId="1" fillId="0" borderId="0" xfId="0" applyNumberFormat="1" applyFont="1" applyFill="1" applyBorder="1"/>
    <xf numFmtId="3" fontId="1" fillId="3" borderId="4" xfId="0" applyNumberFormat="1" applyFont="1" applyFill="1" applyBorder="1"/>
    <xf numFmtId="0" fontId="1" fillId="0" borderId="0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10" xfId="0" applyFont="1" applyBorder="1"/>
    <xf numFmtId="0" fontId="0" fillId="0" borderId="9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9" xfId="0" applyFont="1" applyBorder="1"/>
    <xf numFmtId="3" fontId="1" fillId="9" borderId="4" xfId="0" applyNumberFormat="1" applyFont="1" applyFill="1" applyBorder="1"/>
    <xf numFmtId="0" fontId="0" fillId="0" borderId="13" xfId="0" applyFont="1" applyBorder="1"/>
    <xf numFmtId="0" fontId="0" fillId="0" borderId="14" xfId="0" applyFont="1" applyBorder="1"/>
    <xf numFmtId="3" fontId="0" fillId="0" borderId="15" xfId="0" applyNumberFormat="1" applyFont="1" applyFill="1" applyBorder="1" applyAlignment="1"/>
    <xf numFmtId="0" fontId="0" fillId="0" borderId="0" xfId="0" applyFont="1" applyFill="1" applyBorder="1" applyAlignment="1"/>
    <xf numFmtId="3" fontId="1" fillId="7" borderId="16" xfId="0" applyNumberFormat="1" applyFont="1" applyFill="1" applyBorder="1"/>
    <xf numFmtId="3" fontId="1" fillId="4" borderId="4" xfId="0" applyNumberFormat="1" applyFont="1" applyFill="1" applyBorder="1"/>
    <xf numFmtId="0" fontId="1" fillId="7" borderId="4" xfId="0" applyFont="1" applyFill="1" applyBorder="1"/>
    <xf numFmtId="0" fontId="1" fillId="7" borderId="4" xfId="0" applyFont="1" applyFill="1" applyBorder="1" applyAlignment="1">
      <alignment horizontal="left"/>
    </xf>
    <xf numFmtId="0" fontId="0" fillId="7" borderId="4" xfId="0" applyFont="1" applyFill="1" applyBorder="1"/>
    <xf numFmtId="0" fontId="1" fillId="0" borderId="17" xfId="0" applyFont="1" applyFill="1" applyBorder="1" applyAlignment="1">
      <alignment horizontal="right"/>
    </xf>
    <xf numFmtId="3" fontId="1" fillId="2" borderId="17" xfId="0" applyNumberFormat="1" applyFont="1" applyFill="1" applyBorder="1"/>
    <xf numFmtId="0" fontId="3" fillId="9" borderId="1" xfId="0" applyFont="1" applyFill="1" applyBorder="1" applyAlignment="1"/>
    <xf numFmtId="0" fontId="3" fillId="9" borderId="2" xfId="0" applyFont="1" applyFill="1" applyBorder="1" applyAlignment="1"/>
    <xf numFmtId="0" fontId="3" fillId="9" borderId="3" xfId="0" applyFont="1" applyFill="1" applyBorder="1" applyAlignment="1"/>
    <xf numFmtId="0" fontId="0" fillId="0" borderId="0" xfId="0" applyFont="1" applyFill="1" applyBorder="1"/>
    <xf numFmtId="0" fontId="1" fillId="0" borderId="4" xfId="0" applyFont="1" applyBorder="1"/>
    <xf numFmtId="0" fontId="1" fillId="0" borderId="9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center" vertical="center" wrapText="1"/>
    </xf>
    <xf numFmtId="3" fontId="0" fillId="0" borderId="0" xfId="0" applyNumberFormat="1" applyFont="1"/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/>
    <xf numFmtId="3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12" borderId="18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12" borderId="18" xfId="0" applyFont="1" applyFill="1" applyBorder="1" applyAlignment="1">
      <alignment horizontal="center" vertical="center"/>
    </xf>
    <xf numFmtId="3" fontId="6" fillId="14" borderId="4" xfId="0" applyNumberFormat="1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5" fillId="12" borderId="24" xfId="0" applyFont="1" applyFill="1" applyBorder="1" applyAlignment="1">
      <alignment vertical="center" wrapText="1"/>
    </xf>
    <xf numFmtId="0" fontId="5" fillId="12" borderId="25" xfId="0" applyFont="1" applyFill="1" applyBorder="1" applyAlignment="1">
      <alignment vertical="center" wrapText="1"/>
    </xf>
    <xf numFmtId="0" fontId="5" fillId="12" borderId="26" xfId="0" applyFont="1" applyFill="1" applyBorder="1" applyAlignment="1">
      <alignment vertical="center" wrapText="1"/>
    </xf>
    <xf numFmtId="0" fontId="6" fillId="14" borderId="27" xfId="0" applyFont="1" applyFill="1" applyBorder="1" applyAlignment="1">
      <alignment horizontal="center" vertical="center" wrapText="1"/>
    </xf>
    <xf numFmtId="0" fontId="6" fillId="14" borderId="28" xfId="0" applyFont="1" applyFill="1" applyBorder="1" applyAlignment="1">
      <alignment horizontal="center" vertical="center"/>
    </xf>
    <xf numFmtId="0" fontId="6" fillId="14" borderId="27" xfId="0" applyFont="1" applyFill="1" applyBorder="1" applyAlignment="1">
      <alignment horizontal="center" vertical="center"/>
    </xf>
    <xf numFmtId="3" fontId="6" fillId="14" borderId="28" xfId="0" applyNumberFormat="1" applyFont="1" applyFill="1" applyBorder="1" applyAlignment="1">
      <alignment horizontal="center" vertical="center"/>
    </xf>
    <xf numFmtId="0" fontId="6" fillId="14" borderId="30" xfId="0" applyFont="1" applyFill="1" applyBorder="1" applyAlignment="1">
      <alignment horizontal="center" vertical="center"/>
    </xf>
    <xf numFmtId="0" fontId="6" fillId="14" borderId="31" xfId="0" applyFont="1" applyFill="1" applyBorder="1" applyAlignment="1">
      <alignment horizontal="center" vertical="center"/>
    </xf>
    <xf numFmtId="0" fontId="6" fillId="14" borderId="32" xfId="0" applyFont="1" applyFill="1" applyBorder="1" applyAlignment="1">
      <alignment horizontal="center" vertical="center"/>
    </xf>
    <xf numFmtId="0" fontId="5" fillId="12" borderId="24" xfId="0" applyFont="1" applyFill="1" applyBorder="1" applyAlignment="1">
      <alignment horizontal="center" vertical="center" wrapText="1"/>
    </xf>
    <xf numFmtId="0" fontId="5" fillId="12" borderId="25" xfId="0" applyFont="1" applyFill="1" applyBorder="1" applyAlignment="1">
      <alignment horizontal="center" vertical="center" wrapText="1"/>
    </xf>
    <xf numFmtId="0" fontId="5" fillId="12" borderId="26" xfId="0" applyFont="1" applyFill="1" applyBorder="1" applyAlignment="1">
      <alignment horizontal="center" vertical="center" wrapText="1"/>
    </xf>
    <xf numFmtId="0" fontId="5" fillId="12" borderId="30" xfId="0" applyFont="1" applyFill="1" applyBorder="1" applyAlignment="1">
      <alignment horizontal="center" vertical="center" wrapText="1"/>
    </xf>
    <xf numFmtId="3" fontId="5" fillId="12" borderId="31" xfId="0" applyNumberFormat="1" applyFont="1" applyFill="1" applyBorder="1" applyAlignment="1">
      <alignment horizontal="center" vertical="center" wrapText="1"/>
    </xf>
    <xf numFmtId="3" fontId="5" fillId="12" borderId="32" xfId="0" applyNumberFormat="1" applyFont="1" applyFill="1" applyBorder="1" applyAlignment="1">
      <alignment horizontal="center" vertical="center" wrapText="1"/>
    </xf>
    <xf numFmtId="0" fontId="5" fillId="12" borderId="33" xfId="0" applyFont="1" applyFill="1" applyBorder="1" applyAlignment="1">
      <alignment horizontal="center" vertical="center" wrapText="1"/>
    </xf>
    <xf numFmtId="3" fontId="5" fillId="12" borderId="34" xfId="0" applyNumberFormat="1" applyFont="1" applyFill="1" applyBorder="1" applyAlignment="1">
      <alignment horizontal="center" vertical="center" wrapText="1"/>
    </xf>
    <xf numFmtId="3" fontId="5" fillId="12" borderId="35" xfId="0" applyNumberFormat="1" applyFont="1" applyFill="1" applyBorder="1" applyAlignment="1">
      <alignment horizontal="center" vertical="center" wrapText="1"/>
    </xf>
    <xf numFmtId="0" fontId="5" fillId="12" borderId="17" xfId="0" applyFont="1" applyFill="1" applyBorder="1" applyAlignment="1">
      <alignment horizontal="center" vertical="center" wrapText="1"/>
    </xf>
    <xf numFmtId="3" fontId="5" fillId="12" borderId="17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0" fillId="0" borderId="0" xfId="0" applyFont="1" applyAlignment="1"/>
    <xf numFmtId="0" fontId="12" fillId="0" borderId="0" xfId="0" applyFont="1" applyAlignment="1"/>
    <xf numFmtId="0" fontId="0" fillId="0" borderId="0" xfId="0" applyFont="1" applyAlignment="1"/>
    <xf numFmtId="0" fontId="0" fillId="12" borderId="0" xfId="0" applyFill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4" fontId="13" fillId="0" borderId="4" xfId="0" applyNumberFormat="1" applyFont="1" applyBorder="1" applyAlignment="1">
      <alignment vertical="center"/>
    </xf>
    <xf numFmtId="4" fontId="13" fillId="0" borderId="4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" fontId="13" fillId="0" borderId="16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center" vertical="center"/>
    </xf>
    <xf numFmtId="4" fontId="13" fillId="0" borderId="29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" fontId="13" fillId="0" borderId="22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7" fillId="0" borderId="23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4" fillId="12" borderId="21" xfId="0" applyFont="1" applyFill="1" applyBorder="1" applyAlignment="1">
      <alignment horizontal="center" vertical="center"/>
    </xf>
    <xf numFmtId="0" fontId="14" fillId="12" borderId="22" xfId="0" applyFont="1" applyFill="1" applyBorder="1" applyAlignment="1">
      <alignment horizontal="center" vertical="center"/>
    </xf>
    <xf numFmtId="0" fontId="14" fillId="12" borderId="38" xfId="0" applyFont="1" applyFill="1" applyBorder="1" applyAlignment="1">
      <alignment horizontal="center" vertical="center"/>
    </xf>
    <xf numFmtId="0" fontId="14" fillId="12" borderId="23" xfId="0" applyFont="1" applyFill="1" applyBorder="1" applyAlignment="1">
      <alignment horizontal="center" vertical="center"/>
    </xf>
    <xf numFmtId="0" fontId="5" fillId="12" borderId="17" xfId="0" applyFont="1" applyFill="1" applyBorder="1" applyAlignment="1">
      <alignment vertical="center"/>
    </xf>
    <xf numFmtId="0" fontId="5" fillId="12" borderId="17" xfId="0" applyFont="1" applyFill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/>
    </xf>
    <xf numFmtId="164" fontId="0" fillId="0" borderId="0" xfId="0" applyNumberFormat="1"/>
    <xf numFmtId="0" fontId="0" fillId="0" borderId="0" xfId="0"/>
    <xf numFmtId="0" fontId="0" fillId="0" borderId="4" xfId="0" applyBorder="1"/>
    <xf numFmtId="0" fontId="0" fillId="13" borderId="0" xfId="0" applyFill="1"/>
    <xf numFmtId="0" fontId="0" fillId="13" borderId="4" xfId="0" applyFill="1" applyBorder="1" applyAlignment="1">
      <alignment horizontal="center"/>
    </xf>
    <xf numFmtId="3" fontId="0" fillId="0" borderId="0" xfId="0" applyNumberFormat="1"/>
    <xf numFmtId="0" fontId="19" fillId="14" borderId="15" xfId="0" applyFont="1" applyFill="1" applyBorder="1" applyAlignment="1">
      <alignment horizontal="center" vertical="center" wrapText="1"/>
    </xf>
    <xf numFmtId="0" fontId="20" fillId="14" borderId="39" xfId="0" applyFont="1" applyFill="1" applyBorder="1" applyAlignment="1">
      <alignment vertical="center"/>
    </xf>
    <xf numFmtId="0" fontId="20" fillId="14" borderId="15" xfId="0" applyFont="1" applyFill="1" applyBorder="1" applyAlignment="1">
      <alignment vertical="center" wrapText="1"/>
    </xf>
    <xf numFmtId="0" fontId="20" fillId="14" borderId="15" xfId="0" applyFont="1" applyFill="1" applyBorder="1" applyAlignment="1">
      <alignment horizontal="center" vertical="center" wrapText="1"/>
    </xf>
    <xf numFmtId="0" fontId="20" fillId="14" borderId="15" xfId="0" applyFont="1" applyFill="1" applyBorder="1" applyAlignment="1">
      <alignment horizontal="center" vertical="center"/>
    </xf>
    <xf numFmtId="0" fontId="21" fillId="14" borderId="15" xfId="0" applyFont="1" applyFill="1" applyBorder="1" applyAlignment="1">
      <alignment vertical="center"/>
    </xf>
    <xf numFmtId="0" fontId="20" fillId="14" borderId="15" xfId="0" applyFont="1" applyFill="1" applyBorder="1" applyAlignment="1">
      <alignment vertical="center"/>
    </xf>
    <xf numFmtId="0" fontId="22" fillId="14" borderId="39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164" fontId="20" fillId="14" borderId="15" xfId="0" applyNumberFormat="1" applyFont="1" applyFill="1" applyBorder="1" applyAlignment="1">
      <alignment vertical="center" wrapText="1"/>
    </xf>
    <xf numFmtId="0" fontId="22" fillId="14" borderId="15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7" fontId="1" fillId="0" borderId="2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Border="1"/>
    <xf numFmtId="164" fontId="0" fillId="0" borderId="0" xfId="0" applyNumberFormat="1" applyBorder="1" applyAlignment="1">
      <alignment horizontal="right"/>
    </xf>
    <xf numFmtId="3" fontId="0" fillId="0" borderId="3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 vertical="center"/>
    </xf>
    <xf numFmtId="0" fontId="1" fillId="0" borderId="1" xfId="0" applyFont="1" applyBorder="1"/>
    <xf numFmtId="164" fontId="15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3" fontId="0" fillId="0" borderId="4" xfId="0" applyNumberFormat="1" applyBorder="1"/>
    <xf numFmtId="0" fontId="0" fillId="0" borderId="4" xfId="0" applyBorder="1" applyAlignment="1"/>
    <xf numFmtId="0" fontId="1" fillId="0" borderId="0" xfId="0" applyFont="1"/>
    <xf numFmtId="3" fontId="1" fillId="0" borderId="44" xfId="0" applyNumberFormat="1" applyFont="1" applyBorder="1"/>
    <xf numFmtId="49" fontId="11" fillId="0" borderId="4" xfId="0" applyNumberFormat="1" applyFont="1" applyBorder="1"/>
    <xf numFmtId="166" fontId="11" fillId="0" borderId="4" xfId="0" applyNumberFormat="1" applyFont="1" applyBorder="1"/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15" borderId="45" xfId="0" applyFill="1" applyBorder="1" applyAlignment="1">
      <alignment horizontal="center" wrapText="1"/>
    </xf>
    <xf numFmtId="0" fontId="0" fillId="15" borderId="46" xfId="0" applyFill="1" applyBorder="1" applyAlignment="1">
      <alignment horizontal="center"/>
    </xf>
    <xf numFmtId="0" fontId="0" fillId="13" borderId="46" xfId="0" applyFill="1" applyBorder="1" applyAlignment="1">
      <alignment horizontal="center"/>
    </xf>
    <xf numFmtId="0" fontId="0" fillId="15" borderId="45" xfId="0" applyFill="1" applyBorder="1" applyAlignment="1">
      <alignment horizontal="center"/>
    </xf>
    <xf numFmtId="0" fontId="0" fillId="13" borderId="45" xfId="0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4" fontId="0" fillId="15" borderId="4" xfId="0" applyNumberFormat="1" applyFill="1" applyBorder="1" applyAlignment="1">
      <alignment horizontal="center"/>
    </xf>
    <xf numFmtId="4" fontId="0" fillId="13" borderId="4" xfId="0" applyNumberFormat="1" applyFill="1" applyBorder="1" applyAlignment="1">
      <alignment horizontal="center"/>
    </xf>
    <xf numFmtId="0" fontId="5" fillId="12" borderId="47" xfId="0" applyFont="1" applyFill="1" applyBorder="1" applyAlignment="1">
      <alignment vertical="center"/>
    </xf>
    <xf numFmtId="0" fontId="5" fillId="12" borderId="48" xfId="0" applyFont="1" applyFill="1" applyBorder="1" applyAlignment="1">
      <alignment vertical="center"/>
    </xf>
    <xf numFmtId="0" fontId="5" fillId="12" borderId="4" xfId="0" applyFont="1" applyFill="1" applyBorder="1" applyAlignment="1">
      <alignment vertical="center"/>
    </xf>
    <xf numFmtId="44" fontId="0" fillId="15" borderId="4" xfId="0" applyNumberFormat="1" applyFill="1" applyBorder="1" applyAlignment="1">
      <alignment horizontal="right"/>
    </xf>
    <xf numFmtId="44" fontId="0" fillId="13" borderId="4" xfId="0" applyNumberFormat="1" applyFill="1" applyBorder="1" applyAlignment="1">
      <alignment horizontal="right"/>
    </xf>
    <xf numFmtId="44" fontId="0" fillId="13" borderId="4" xfId="21" applyNumberFormat="1" applyFont="1" applyFill="1" applyBorder="1" applyAlignment="1">
      <alignment horizontal="right"/>
    </xf>
    <xf numFmtId="44" fontId="0" fillId="15" borderId="4" xfId="21" applyNumberFormat="1" applyFont="1" applyFill="1" applyBorder="1" applyAlignment="1">
      <alignment horizontal="right"/>
    </xf>
    <xf numFmtId="44" fontId="28" fillId="15" borderId="4" xfId="0" applyNumberFormat="1" applyFont="1" applyFill="1" applyBorder="1" applyAlignment="1">
      <alignment horizontal="right"/>
    </xf>
    <xf numFmtId="44" fontId="28" fillId="13" borderId="4" xfId="0" applyNumberFormat="1" applyFont="1" applyFill="1" applyBorder="1" applyAlignment="1">
      <alignment horizontal="right"/>
    </xf>
    <xf numFmtId="0" fontId="0" fillId="13" borderId="4" xfId="0" applyFill="1" applyBorder="1" applyAlignment="1">
      <alignment horizontal="center" vertical="center"/>
    </xf>
    <xf numFmtId="0" fontId="5" fillId="12" borderId="5" xfId="0" applyFont="1" applyFill="1" applyBorder="1" applyAlignment="1">
      <alignment vertical="center"/>
    </xf>
    <xf numFmtId="0" fontId="0" fillId="15" borderId="4" xfId="0" applyFill="1" applyBorder="1"/>
    <xf numFmtId="0" fontId="0" fillId="13" borderId="4" xfId="0" applyFill="1" applyBorder="1"/>
    <xf numFmtId="4" fontId="0" fillId="15" borderId="4" xfId="0" applyNumberFormat="1" applyFill="1" applyBorder="1"/>
    <xf numFmtId="4" fontId="0" fillId="13" borderId="4" xfId="0" applyNumberFormat="1" applyFill="1" applyBorder="1"/>
    <xf numFmtId="164" fontId="0" fillId="15" borderId="4" xfId="0" applyNumberFormat="1" applyFill="1" applyBorder="1"/>
    <xf numFmtId="164" fontId="0" fillId="13" borderId="4" xfId="0" applyNumberFormat="1" applyFill="1" applyBorder="1"/>
    <xf numFmtId="0" fontId="0" fillId="15" borderId="16" xfId="0" applyFill="1" applyBorder="1" applyAlignment="1">
      <alignment horizontal="center"/>
    </xf>
    <xf numFmtId="0" fontId="0" fillId="15" borderId="4" xfId="0" applyFill="1" applyBorder="1" applyAlignment="1">
      <alignment horizontal="left"/>
    </xf>
    <xf numFmtId="0" fontId="0" fillId="13" borderId="4" xfId="0" applyFill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right" vertical="top"/>
    </xf>
    <xf numFmtId="0" fontId="0" fillId="15" borderId="46" xfId="0" applyFill="1" applyBorder="1"/>
    <xf numFmtId="0" fontId="0" fillId="13" borderId="46" xfId="0" applyFill="1" applyBorder="1"/>
    <xf numFmtId="164" fontId="0" fillId="15" borderId="45" xfId="0" applyNumberFormat="1" applyFill="1" applyBorder="1" applyAlignment="1">
      <alignment horizontal="center"/>
    </xf>
    <xf numFmtId="164" fontId="0" fillId="13" borderId="45" xfId="0" applyNumberFormat="1" applyFill="1" applyBorder="1" applyAlignment="1">
      <alignment horizontal="center"/>
    </xf>
    <xf numFmtId="0" fontId="0" fillId="15" borderId="45" xfId="0" applyFill="1" applyBorder="1"/>
    <xf numFmtId="0" fontId="0" fillId="13" borderId="45" xfId="0" applyFill="1" applyBorder="1"/>
    <xf numFmtId="164" fontId="0" fillId="15" borderId="4" xfId="0" applyNumberFormat="1" applyFill="1" applyBorder="1" applyAlignment="1">
      <alignment horizontal="right"/>
    </xf>
    <xf numFmtId="164" fontId="0" fillId="13" borderId="4" xfId="0" applyNumberFormat="1" applyFill="1" applyBorder="1" applyAlignment="1">
      <alignment horizontal="right"/>
    </xf>
    <xf numFmtId="0" fontId="0" fillId="13" borderId="49" xfId="0" applyFill="1" applyBorder="1"/>
    <xf numFmtId="0" fontId="0" fillId="13" borderId="16" xfId="0" applyFill="1" applyBorder="1" applyAlignment="1">
      <alignment horizontal="center"/>
    </xf>
    <xf numFmtId="0" fontId="0" fillId="13" borderId="0" xfId="0" applyFill="1" applyBorder="1"/>
    <xf numFmtId="0" fontId="0" fillId="15" borderId="49" xfId="0" applyFill="1" applyBorder="1"/>
    <xf numFmtId="0" fontId="0" fillId="13" borderId="50" xfId="0" applyFill="1" applyBorder="1"/>
    <xf numFmtId="164" fontId="0" fillId="15" borderId="16" xfId="0" applyNumberFormat="1" applyFill="1" applyBorder="1" applyAlignment="1">
      <alignment horizontal="right"/>
    </xf>
    <xf numFmtId="0" fontId="5" fillId="12" borderId="4" xfId="0" applyFont="1" applyFill="1" applyBorder="1" applyAlignment="1">
      <alignment horizontal="center" vertical="center"/>
    </xf>
    <xf numFmtId="0" fontId="15" fillId="13" borderId="0" xfId="0" applyFont="1" applyFill="1" applyBorder="1" applyAlignment="1">
      <alignment horizontal="center"/>
    </xf>
    <xf numFmtId="0" fontId="15" fillId="13" borderId="0" xfId="0" applyFont="1" applyFill="1" applyBorder="1" applyAlignment="1" applyProtection="1">
      <alignment horizontal="center" vertical="center"/>
      <protection hidden="1"/>
    </xf>
    <xf numFmtId="164" fontId="15" fillId="13" borderId="0" xfId="0" applyNumberFormat="1" applyFont="1" applyFill="1" applyBorder="1" applyAlignment="1">
      <alignment horizontal="center"/>
    </xf>
    <xf numFmtId="0" fontId="0" fillId="13" borderId="50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9" fontId="13" fillId="0" borderId="16" xfId="0" applyNumberFormat="1" applyFont="1" applyBorder="1" applyAlignment="1">
      <alignment horizontal="center" vertical="center"/>
    </xf>
    <xf numFmtId="9" fontId="13" fillId="0" borderId="4" xfId="0" applyNumberFormat="1" applyFont="1" applyBorder="1" applyAlignment="1">
      <alignment horizontal="center" vertical="center"/>
    </xf>
    <xf numFmtId="0" fontId="29" fillId="13" borderId="4" xfId="0" applyFont="1" applyFill="1" applyBorder="1" applyAlignment="1">
      <alignment horizontal="center" vertical="center" wrapText="1"/>
    </xf>
    <xf numFmtId="0" fontId="15" fillId="0" borderId="0" xfId="0" applyFont="1"/>
    <xf numFmtId="3" fontId="1" fillId="7" borderId="1" xfId="0" applyNumberFormat="1" applyFont="1" applyFill="1" applyBorder="1" applyAlignment="1">
      <alignment horizontal="center"/>
    </xf>
    <xf numFmtId="3" fontId="1" fillId="7" borderId="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3" fontId="1" fillId="8" borderId="3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3" fontId="1" fillId="11" borderId="4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10" borderId="1" xfId="0" applyNumberFormat="1" applyFont="1" applyFill="1" applyBorder="1" applyAlignment="1">
      <alignment horizontal="center"/>
    </xf>
    <xf numFmtId="3" fontId="1" fillId="10" borderId="3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9" borderId="18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5" fillId="12" borderId="43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" fillId="12" borderId="42" xfId="0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 wrapText="1"/>
    </xf>
    <xf numFmtId="0" fontId="24" fillId="12" borderId="36" xfId="0" applyFont="1" applyFill="1" applyBorder="1" applyAlignment="1">
      <alignment horizontal="center" vertical="center" wrapText="1"/>
    </xf>
    <xf numFmtId="0" fontId="24" fillId="12" borderId="20" xfId="0" applyFont="1" applyFill="1" applyBorder="1" applyAlignment="1">
      <alignment horizontal="center" vertical="center" wrapText="1"/>
    </xf>
    <xf numFmtId="0" fontId="24" fillId="12" borderId="40" xfId="0" applyFont="1" applyFill="1" applyBorder="1" applyAlignment="1">
      <alignment horizontal="center" vertical="center" wrapText="1"/>
    </xf>
    <xf numFmtId="0" fontId="24" fillId="12" borderId="41" xfId="0" applyFont="1" applyFill="1" applyBorder="1" applyAlignment="1">
      <alignment horizontal="center" vertical="center" wrapText="1"/>
    </xf>
    <xf numFmtId="0" fontId="24" fillId="12" borderId="11" xfId="0" applyFont="1" applyFill="1" applyBorder="1" applyAlignment="1">
      <alignment horizontal="center" vertical="center" wrapText="1"/>
    </xf>
    <xf numFmtId="0" fontId="24" fillId="12" borderId="3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0" fillId="0" borderId="4" xfId="0" applyFont="1" applyBorder="1"/>
    <xf numFmtId="0" fontId="30" fillId="0" borderId="4" xfId="0" applyFont="1" applyBorder="1" applyAlignment="1"/>
    <xf numFmtId="0" fontId="30" fillId="0" borderId="4" xfId="0" applyFont="1" applyBorder="1" applyAlignment="1">
      <alignment wrapText="1"/>
    </xf>
    <xf numFmtId="0" fontId="5" fillId="12" borderId="5" xfId="0" applyFont="1" applyFill="1" applyBorder="1" applyAlignment="1">
      <alignment vertical="center" wrapText="1"/>
    </xf>
  </cellXfs>
  <cellStyles count="22">
    <cellStyle name="Comma 2" xfId="6"/>
    <cellStyle name="Comma 2 2" xfId="2"/>
    <cellStyle name="Euro" xfId="7"/>
    <cellStyle name="Euro 2" xfId="8"/>
    <cellStyle name="Euro 2 2" xfId="9"/>
    <cellStyle name="Millares" xfId="21" builtinId="3"/>
    <cellStyle name="Millares 2" xfId="3"/>
    <cellStyle name="Millares 2 2" xfId="10"/>
    <cellStyle name="Millares 2 2 2" xfId="11"/>
    <cellStyle name="Millares 3" xfId="19"/>
    <cellStyle name="Normal" xfId="0" builtinId="0"/>
    <cellStyle name="Normal 2" xfId="12"/>
    <cellStyle name="Normal 2 2" xfId="4"/>
    <cellStyle name="Normal 2 3" xfId="18"/>
    <cellStyle name="Normal 2 4" xfId="20"/>
    <cellStyle name="Normal 3" xfId="1"/>
    <cellStyle name="Normal 3 2" xfId="13"/>
    <cellStyle name="Normal 3 2 2" xfId="5"/>
    <cellStyle name="Normal 5" xfId="14"/>
    <cellStyle name="Porcentual 2" xfId="15"/>
    <cellStyle name="Porcentual 2 2" xfId="16"/>
    <cellStyle name="Porcentual 2 2 2" xfId="17"/>
  </cellStyles>
  <dxfs count="1">
    <dxf>
      <fill>
        <patternFill patternType="solid">
          <fgColor indexed="64"/>
          <bgColor rgb="FF003B76"/>
        </patternFill>
      </fill>
    </dxf>
  </dxfs>
  <tableStyles count="0" defaultTableStyle="TableStyleMedium2" defaultPivotStyle="PivotStyleLight16"/>
  <colors>
    <mruColors>
      <color rgb="FF003B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4" displayName="Tabla14" ref="A4:F1047548" totalsRowShown="0" headerRowDxfId="0">
  <autoFilter ref="A4:F1047548"/>
  <tableColumns count="6">
    <tableColumn id="2" name="Mes"/>
    <tableColumn id="4" name="sexo del fallecido"/>
    <tableColumn id="7" name="Causa de Fallecimiento"/>
    <tableColumn id="8" name="Cantidad de beneficiarios"/>
    <tableColumn id="5" name="parentesco del beneficiario"/>
    <tableColumn id="1" name="Monto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8"/>
  <sheetViews>
    <sheetView showGridLines="0" workbookViewId="0">
      <selection activeCell="G25" sqref="G25"/>
    </sheetView>
  </sheetViews>
  <sheetFormatPr baseColWidth="10" defaultColWidth="11.42578125" defaultRowHeight="15" x14ac:dyDescent="0.25"/>
  <cols>
    <col min="1" max="1" width="17" style="1" bestFit="1" customWidth="1"/>
    <col min="2" max="3" width="9" style="1" customWidth="1"/>
    <col min="4" max="4" width="14.28515625" style="1" customWidth="1"/>
    <col min="5" max="5" width="11.42578125" style="1"/>
    <col min="6" max="6" width="7.140625" style="1" customWidth="1"/>
    <col min="7" max="7" width="17" style="1" customWidth="1"/>
    <col min="8" max="8" width="9" style="1" bestFit="1" customWidth="1"/>
    <col min="9" max="9" width="8.42578125" style="1" bestFit="1" customWidth="1"/>
    <col min="10" max="10" width="14" style="1" customWidth="1"/>
    <col min="11" max="11" width="9" style="1" bestFit="1" customWidth="1"/>
    <col min="12" max="12" width="7.140625" style="1" customWidth="1"/>
    <col min="13" max="13" width="17.28515625" style="1" customWidth="1"/>
    <col min="14" max="15" width="9" style="1" customWidth="1"/>
    <col min="16" max="16" width="12.28515625" style="1" customWidth="1"/>
    <col min="17" max="17" width="9" style="1" customWidth="1"/>
    <col min="18" max="18" width="16.28515625" style="1" customWidth="1"/>
    <col min="19" max="16384" width="11.42578125" style="1"/>
  </cols>
  <sheetData>
    <row r="2" spans="1:17" ht="18.75" x14ac:dyDescent="0.3">
      <c r="D2" s="2" t="s">
        <v>0</v>
      </c>
      <c r="E2"/>
      <c r="F2"/>
      <c r="G2"/>
      <c r="H2"/>
      <c r="I2"/>
      <c r="J2"/>
    </row>
    <row r="3" spans="1:17" ht="18.75" x14ac:dyDescent="0.3">
      <c r="D3"/>
      <c r="E3"/>
      <c r="F3"/>
      <c r="G3" s="3" t="s">
        <v>111</v>
      </c>
      <c r="H3"/>
      <c r="I3"/>
      <c r="J3"/>
    </row>
    <row r="6" spans="1:17" x14ac:dyDescent="0.25">
      <c r="B6" s="222" t="s">
        <v>1</v>
      </c>
      <c r="C6" s="223"/>
      <c r="D6" s="223"/>
      <c r="E6" s="224"/>
      <c r="H6" s="225" t="s">
        <v>2</v>
      </c>
      <c r="I6" s="226"/>
      <c r="J6" s="226"/>
      <c r="K6" s="227"/>
      <c r="L6" s="4"/>
      <c r="M6" s="5"/>
      <c r="N6" s="228" t="s">
        <v>3</v>
      </c>
      <c r="O6" s="229"/>
      <c r="P6" s="229"/>
      <c r="Q6" s="230"/>
    </row>
    <row r="7" spans="1:17" s="10" customFormat="1" ht="30" x14ac:dyDescent="0.25">
      <c r="A7" s="6" t="s">
        <v>4</v>
      </c>
      <c r="B7" s="7" t="s">
        <v>5</v>
      </c>
      <c r="C7" s="7" t="s">
        <v>6</v>
      </c>
      <c r="D7" s="8" t="s">
        <v>7</v>
      </c>
      <c r="E7" s="9" t="s">
        <v>8</v>
      </c>
      <c r="G7" s="11" t="s">
        <v>4</v>
      </c>
      <c r="H7" s="12" t="s">
        <v>5</v>
      </c>
      <c r="I7" s="12" t="s">
        <v>6</v>
      </c>
      <c r="J7" s="8" t="s">
        <v>7</v>
      </c>
      <c r="K7" s="9" t="s">
        <v>8</v>
      </c>
      <c r="L7" s="13"/>
      <c r="M7" s="11" t="s">
        <v>4</v>
      </c>
      <c r="N7" s="9" t="s">
        <v>5</v>
      </c>
      <c r="O7" s="9" t="s">
        <v>6</v>
      </c>
      <c r="P7" s="8" t="s">
        <v>7</v>
      </c>
      <c r="Q7" s="9" t="s">
        <v>8</v>
      </c>
    </row>
    <row r="8" spans="1:17" x14ac:dyDescent="0.25">
      <c r="A8" s="14" t="s">
        <v>9</v>
      </c>
      <c r="B8" s="231" t="s">
        <v>10</v>
      </c>
      <c r="C8" s="232"/>
      <c r="D8" s="232"/>
      <c r="E8" s="233"/>
      <c r="G8" s="14" t="s">
        <v>9</v>
      </c>
      <c r="H8" s="234" t="s">
        <v>10</v>
      </c>
      <c r="I8" s="235"/>
      <c r="J8" s="235"/>
      <c r="K8" s="236"/>
      <c r="L8" s="15"/>
      <c r="M8" s="14" t="s">
        <v>9</v>
      </c>
      <c r="N8" s="121">
        <v>0</v>
      </c>
      <c r="O8" s="121">
        <v>11</v>
      </c>
      <c r="P8" s="158">
        <v>227555.81999999998</v>
      </c>
      <c r="Q8" s="60">
        <v>1</v>
      </c>
    </row>
    <row r="9" spans="1:17" x14ac:dyDescent="0.25">
      <c r="A9" s="14" t="s">
        <v>11</v>
      </c>
      <c r="B9" s="158">
        <v>784</v>
      </c>
      <c r="C9" s="158">
        <v>2165</v>
      </c>
      <c r="D9" s="158">
        <v>181291086.84999901</v>
      </c>
      <c r="E9" s="16">
        <v>1</v>
      </c>
      <c r="G9" s="14" t="s">
        <v>11</v>
      </c>
      <c r="H9" s="158">
        <v>184</v>
      </c>
      <c r="I9" s="158">
        <v>313</v>
      </c>
      <c r="J9" s="158">
        <v>23019908.019999992</v>
      </c>
      <c r="K9" s="17">
        <v>1</v>
      </c>
      <c r="L9" s="18"/>
      <c r="M9" s="14" t="s">
        <v>9</v>
      </c>
      <c r="N9" s="121">
        <v>0</v>
      </c>
      <c r="O9" s="121">
        <v>1</v>
      </c>
      <c r="P9" s="158">
        <v>14215.96</v>
      </c>
      <c r="Q9" s="61">
        <v>2</v>
      </c>
    </row>
    <row r="10" spans="1:17" x14ac:dyDescent="0.25">
      <c r="A10" s="14" t="s">
        <v>11</v>
      </c>
      <c r="B10" s="158">
        <v>1718</v>
      </c>
      <c r="C10" s="158">
        <v>4102</v>
      </c>
      <c r="D10" s="158">
        <v>351774405.54999161</v>
      </c>
      <c r="E10" s="16">
        <v>2</v>
      </c>
      <c r="G10" s="14" t="s">
        <v>11</v>
      </c>
      <c r="H10" s="158">
        <v>382</v>
      </c>
      <c r="I10" s="158">
        <v>598</v>
      </c>
      <c r="J10" s="158">
        <v>46470166.779999949</v>
      </c>
      <c r="K10" s="17">
        <v>2</v>
      </c>
      <c r="L10" s="18"/>
      <c r="M10" s="14" t="s">
        <v>9</v>
      </c>
      <c r="N10" s="121">
        <v>3</v>
      </c>
      <c r="O10" s="121">
        <v>12</v>
      </c>
      <c r="P10" s="158">
        <v>240021</v>
      </c>
      <c r="Q10" s="61">
        <v>3</v>
      </c>
    </row>
    <row r="11" spans="1:17" x14ac:dyDescent="0.25">
      <c r="A11" s="14" t="s">
        <v>11</v>
      </c>
      <c r="B11" s="158">
        <v>1250</v>
      </c>
      <c r="C11" s="158">
        <v>3907</v>
      </c>
      <c r="D11" s="158">
        <v>311994263.05999535</v>
      </c>
      <c r="E11" s="16">
        <v>3</v>
      </c>
      <c r="G11" s="14" t="s">
        <v>11</v>
      </c>
      <c r="H11" s="158">
        <v>291</v>
      </c>
      <c r="I11" s="158">
        <v>594</v>
      </c>
      <c r="J11" s="158">
        <v>38449322.040000066</v>
      </c>
      <c r="K11" s="17">
        <v>3</v>
      </c>
      <c r="L11" s="18"/>
      <c r="M11" s="14" t="s">
        <v>9</v>
      </c>
      <c r="N11" s="121">
        <v>7</v>
      </c>
      <c r="O11" s="121">
        <v>31</v>
      </c>
      <c r="P11" s="158">
        <v>823472.65999999992</v>
      </c>
      <c r="Q11" s="61">
        <v>4</v>
      </c>
    </row>
    <row r="12" spans="1:17" x14ac:dyDescent="0.25">
      <c r="A12" s="14" t="s">
        <v>11</v>
      </c>
      <c r="B12" s="158">
        <v>1097</v>
      </c>
      <c r="C12" s="158">
        <v>5048</v>
      </c>
      <c r="D12" s="158">
        <v>365922232.52999645</v>
      </c>
      <c r="E12" s="16">
        <v>4</v>
      </c>
      <c r="G12" s="14" t="s">
        <v>11</v>
      </c>
      <c r="H12" s="158">
        <v>280</v>
      </c>
      <c r="I12" s="158">
        <v>544</v>
      </c>
      <c r="J12" s="158">
        <v>37774077.399999984</v>
      </c>
      <c r="K12" s="17">
        <v>4</v>
      </c>
      <c r="L12" s="18"/>
      <c r="M12" s="14" t="s">
        <v>9</v>
      </c>
      <c r="N12" s="121">
        <v>0</v>
      </c>
      <c r="O12" s="121">
        <v>18</v>
      </c>
      <c r="P12" s="158">
        <v>499601.4</v>
      </c>
      <c r="Q12" s="61">
        <v>5</v>
      </c>
    </row>
    <row r="13" spans="1:17" x14ac:dyDescent="0.25">
      <c r="A13" s="14" t="s">
        <v>11</v>
      </c>
      <c r="B13" s="158">
        <v>1272</v>
      </c>
      <c r="C13" s="158">
        <v>5549</v>
      </c>
      <c r="D13" s="158">
        <v>404849986.61999387</v>
      </c>
      <c r="E13" s="16">
        <v>5</v>
      </c>
      <c r="G13" s="14" t="s">
        <v>11</v>
      </c>
      <c r="H13" s="158">
        <v>245</v>
      </c>
      <c r="I13" s="158">
        <v>655</v>
      </c>
      <c r="J13" s="158">
        <v>41554494.389999911</v>
      </c>
      <c r="K13" s="17">
        <v>5</v>
      </c>
      <c r="L13" s="18"/>
      <c r="M13" s="14" t="s">
        <v>9</v>
      </c>
      <c r="N13" s="121">
        <v>5</v>
      </c>
      <c r="O13" s="121">
        <v>39</v>
      </c>
      <c r="P13" s="158">
        <v>887183.32000000007</v>
      </c>
      <c r="Q13" s="61">
        <v>6</v>
      </c>
    </row>
    <row r="14" spans="1:17" x14ac:dyDescent="0.25">
      <c r="A14" s="14" t="s">
        <v>11</v>
      </c>
      <c r="B14" s="158">
        <v>1580</v>
      </c>
      <c r="C14" s="158">
        <v>5220</v>
      </c>
      <c r="D14" s="158">
        <v>411776055.78999341</v>
      </c>
      <c r="E14" s="16">
        <v>6</v>
      </c>
      <c r="G14" s="14" t="s">
        <v>11</v>
      </c>
      <c r="H14" s="158">
        <v>425</v>
      </c>
      <c r="I14" s="158">
        <v>914</v>
      </c>
      <c r="J14" s="158">
        <v>55977381.92999994</v>
      </c>
      <c r="K14" s="17">
        <v>6</v>
      </c>
      <c r="L14" s="18"/>
      <c r="M14" s="14" t="s">
        <v>9</v>
      </c>
      <c r="N14" s="121">
        <v>3</v>
      </c>
      <c r="O14" s="121">
        <v>14</v>
      </c>
      <c r="P14" s="158">
        <v>377089.6700000001</v>
      </c>
      <c r="Q14" s="61">
        <v>7</v>
      </c>
    </row>
    <row r="15" spans="1:17" x14ac:dyDescent="0.25">
      <c r="A15" s="14" t="s">
        <v>11</v>
      </c>
      <c r="B15" s="158">
        <v>1291</v>
      </c>
      <c r="C15" s="158">
        <v>4767</v>
      </c>
      <c r="D15" s="158">
        <v>369707560.04999393</v>
      </c>
      <c r="E15" s="16">
        <v>7</v>
      </c>
      <c r="G15" s="14" t="s">
        <v>11</v>
      </c>
      <c r="H15" s="158">
        <v>347</v>
      </c>
      <c r="I15" s="158">
        <v>945</v>
      </c>
      <c r="J15" s="158">
        <v>57073568.180000059</v>
      </c>
      <c r="K15" s="17">
        <v>7</v>
      </c>
      <c r="L15" s="18"/>
      <c r="M15" s="14" t="s">
        <v>9</v>
      </c>
      <c r="N15" s="121">
        <v>3</v>
      </c>
      <c r="O15" s="121">
        <v>49</v>
      </c>
      <c r="P15" s="158">
        <v>1109592.1100000001</v>
      </c>
      <c r="Q15" s="61">
        <v>8</v>
      </c>
    </row>
    <row r="16" spans="1:17" x14ac:dyDescent="0.25">
      <c r="A16" s="14" t="s">
        <v>11</v>
      </c>
      <c r="B16" s="158">
        <v>1855</v>
      </c>
      <c r="C16" s="158">
        <v>5883</v>
      </c>
      <c r="D16" s="158">
        <v>461573946.74999762</v>
      </c>
      <c r="E16" s="16">
        <v>8</v>
      </c>
      <c r="G16" s="14" t="s">
        <v>11</v>
      </c>
      <c r="H16" s="158">
        <v>502</v>
      </c>
      <c r="I16" s="158">
        <v>894</v>
      </c>
      <c r="J16" s="158">
        <v>61354005.210000083</v>
      </c>
      <c r="K16" s="17">
        <v>8</v>
      </c>
      <c r="L16" s="18"/>
      <c r="M16" s="14" t="s">
        <v>9</v>
      </c>
      <c r="N16" s="121">
        <v>5</v>
      </c>
      <c r="O16" s="121">
        <v>7</v>
      </c>
      <c r="P16" s="158">
        <v>299003.38</v>
      </c>
      <c r="Q16" s="61">
        <v>9</v>
      </c>
    </row>
    <row r="17" spans="1:17" x14ac:dyDescent="0.25">
      <c r="A17" s="14" t="s">
        <v>11</v>
      </c>
      <c r="B17" s="158">
        <v>716</v>
      </c>
      <c r="C17" s="158">
        <v>2279</v>
      </c>
      <c r="D17" s="158">
        <v>180934714.53999785</v>
      </c>
      <c r="E17" s="16">
        <v>9</v>
      </c>
      <c r="G17" s="14" t="s">
        <v>11</v>
      </c>
      <c r="H17" s="158">
        <v>185</v>
      </c>
      <c r="I17" s="158">
        <v>319</v>
      </c>
      <c r="J17" s="158">
        <v>23091090.629999995</v>
      </c>
      <c r="K17" s="17">
        <v>9</v>
      </c>
      <c r="L17" s="18"/>
      <c r="M17" s="14" t="s">
        <v>9</v>
      </c>
      <c r="N17" s="121">
        <v>15</v>
      </c>
      <c r="O17" s="121">
        <v>167</v>
      </c>
      <c r="P17" s="158">
        <v>5005553</v>
      </c>
      <c r="Q17" s="61">
        <v>10</v>
      </c>
    </row>
    <row r="18" spans="1:17" x14ac:dyDescent="0.25">
      <c r="A18" s="14" t="s">
        <v>11</v>
      </c>
      <c r="B18" s="158">
        <v>2181</v>
      </c>
      <c r="C18" s="158">
        <v>10348</v>
      </c>
      <c r="D18" s="158">
        <v>774885405</v>
      </c>
      <c r="E18" s="16">
        <v>10</v>
      </c>
      <c r="G18" s="14" t="s">
        <v>11</v>
      </c>
      <c r="H18" s="158">
        <v>631</v>
      </c>
      <c r="I18" s="158">
        <v>1470</v>
      </c>
      <c r="J18" s="158">
        <v>101757371</v>
      </c>
      <c r="K18" s="17">
        <v>10</v>
      </c>
      <c r="L18" s="18"/>
      <c r="M18" s="14" t="s">
        <v>9</v>
      </c>
      <c r="N18" s="121">
        <v>7</v>
      </c>
      <c r="O18" s="121">
        <v>53</v>
      </c>
      <c r="P18" s="158">
        <v>1757355.0199999996</v>
      </c>
      <c r="Q18" s="61">
        <v>11</v>
      </c>
    </row>
    <row r="19" spans="1:17" x14ac:dyDescent="0.25">
      <c r="A19" s="14" t="s">
        <v>11</v>
      </c>
      <c r="B19" s="158">
        <v>760</v>
      </c>
      <c r="C19" s="158">
        <v>2425</v>
      </c>
      <c r="D19" s="158">
        <v>193920916.40999764</v>
      </c>
      <c r="E19" s="16">
        <v>11</v>
      </c>
      <c r="G19" s="14" t="s">
        <v>11</v>
      </c>
      <c r="H19" s="158">
        <v>306</v>
      </c>
      <c r="I19" s="158">
        <v>499</v>
      </c>
      <c r="J19" s="158">
        <v>35408835.109999992</v>
      </c>
      <c r="K19" s="17">
        <v>11</v>
      </c>
      <c r="L19" s="18"/>
      <c r="M19" s="14" t="s">
        <v>9</v>
      </c>
      <c r="N19" s="121">
        <v>4</v>
      </c>
      <c r="O19" s="121">
        <v>10</v>
      </c>
      <c r="P19" s="158">
        <v>375488.39999999997</v>
      </c>
      <c r="Q19" s="61">
        <v>12</v>
      </c>
    </row>
    <row r="20" spans="1:17" x14ac:dyDescent="0.25">
      <c r="A20" s="14" t="s">
        <v>11</v>
      </c>
      <c r="B20" s="158">
        <v>572</v>
      </c>
      <c r="C20" s="158">
        <v>2005</v>
      </c>
      <c r="D20" s="158">
        <v>153294712.21999824</v>
      </c>
      <c r="E20" s="16">
        <v>12</v>
      </c>
      <c r="G20" s="14" t="s">
        <v>11</v>
      </c>
      <c r="H20" s="158">
        <v>126</v>
      </c>
      <c r="I20" s="158">
        <v>302</v>
      </c>
      <c r="J20" s="158">
        <v>19829066.009999979</v>
      </c>
      <c r="K20" s="17">
        <v>12</v>
      </c>
      <c r="L20" s="18"/>
      <c r="M20" s="14" t="s">
        <v>9</v>
      </c>
      <c r="N20" s="121">
        <v>0</v>
      </c>
      <c r="O20" s="121">
        <v>12</v>
      </c>
      <c r="P20" s="158">
        <v>263931.93</v>
      </c>
      <c r="Q20" s="61">
        <v>13</v>
      </c>
    </row>
    <row r="21" spans="1:17" x14ac:dyDescent="0.25">
      <c r="A21" s="14" t="s">
        <v>11</v>
      </c>
      <c r="B21" s="158">
        <v>390</v>
      </c>
      <c r="C21" s="158">
        <v>1428</v>
      </c>
      <c r="D21" s="158">
        <v>113606467.09999953</v>
      </c>
      <c r="E21" s="16">
        <v>13</v>
      </c>
      <c r="G21" s="14" t="s">
        <v>11</v>
      </c>
      <c r="H21" s="158">
        <v>144</v>
      </c>
      <c r="I21" s="158">
        <v>449</v>
      </c>
      <c r="J21" s="158">
        <v>25401004.949999966</v>
      </c>
      <c r="K21" s="17">
        <v>13</v>
      </c>
      <c r="L21" s="18"/>
      <c r="M21" s="14" t="s">
        <v>9</v>
      </c>
      <c r="N21" s="121">
        <v>1</v>
      </c>
      <c r="O21" s="121">
        <v>4</v>
      </c>
      <c r="P21" s="158">
        <v>135886.62000000002</v>
      </c>
      <c r="Q21" s="61">
        <v>14</v>
      </c>
    </row>
    <row r="22" spans="1:17" x14ac:dyDescent="0.25">
      <c r="A22" s="14" t="s">
        <v>11</v>
      </c>
      <c r="B22" s="158">
        <v>721</v>
      </c>
      <c r="C22" s="158">
        <v>2440</v>
      </c>
      <c r="D22" s="158">
        <v>193046090.84999719</v>
      </c>
      <c r="E22" s="16">
        <v>14</v>
      </c>
      <c r="G22" s="14" t="s">
        <v>11</v>
      </c>
      <c r="H22" s="158">
        <v>206</v>
      </c>
      <c r="I22" s="158">
        <v>396</v>
      </c>
      <c r="J22" s="158">
        <v>29040350.930000003</v>
      </c>
      <c r="K22" s="17">
        <v>14</v>
      </c>
      <c r="L22" s="18"/>
      <c r="M22" s="14" t="s">
        <v>9</v>
      </c>
      <c r="N22" s="121">
        <v>18</v>
      </c>
      <c r="O22" s="121">
        <v>166</v>
      </c>
      <c r="P22" s="158">
        <v>4739759.47</v>
      </c>
      <c r="Q22" s="61">
        <v>15</v>
      </c>
    </row>
    <row r="23" spans="1:17" x14ac:dyDescent="0.25">
      <c r="A23" s="14" t="s">
        <v>11</v>
      </c>
      <c r="B23" s="158">
        <v>1781</v>
      </c>
      <c r="C23" s="158">
        <v>7536</v>
      </c>
      <c r="D23" s="158">
        <v>558829552.58000624</v>
      </c>
      <c r="E23" s="16">
        <v>15</v>
      </c>
      <c r="G23" s="14" t="s">
        <v>11</v>
      </c>
      <c r="H23" s="158">
        <v>551</v>
      </c>
      <c r="I23" s="158">
        <v>1534</v>
      </c>
      <c r="J23" s="158">
        <v>83347618.170000002</v>
      </c>
      <c r="K23" s="17">
        <v>15</v>
      </c>
      <c r="L23" s="18"/>
      <c r="M23" s="14" t="s">
        <v>9</v>
      </c>
      <c r="N23" s="121">
        <v>3</v>
      </c>
      <c r="O23" s="121">
        <v>23</v>
      </c>
      <c r="P23" s="158">
        <v>522505.02</v>
      </c>
      <c r="Q23" s="61">
        <v>16</v>
      </c>
    </row>
    <row r="24" spans="1:17" x14ac:dyDescent="0.25">
      <c r="A24" s="14" t="s">
        <v>11</v>
      </c>
      <c r="B24" s="158">
        <v>1193</v>
      </c>
      <c r="C24" s="158">
        <v>4502</v>
      </c>
      <c r="D24" s="158">
        <v>350315359.7299968</v>
      </c>
      <c r="E24" s="16">
        <v>16</v>
      </c>
      <c r="G24" s="14" t="s">
        <v>11</v>
      </c>
      <c r="H24" s="158">
        <v>196</v>
      </c>
      <c r="I24" s="158">
        <v>492</v>
      </c>
      <c r="J24" s="158">
        <v>30365030.439999998</v>
      </c>
      <c r="K24" s="17">
        <v>16</v>
      </c>
      <c r="L24" s="18"/>
      <c r="M24" s="14" t="s">
        <v>9</v>
      </c>
      <c r="N24" s="121">
        <v>2</v>
      </c>
      <c r="O24" s="121">
        <v>9</v>
      </c>
      <c r="P24" s="158">
        <v>381437.47</v>
      </c>
      <c r="Q24" s="61">
        <v>17</v>
      </c>
    </row>
    <row r="25" spans="1:17" x14ac:dyDescent="0.25">
      <c r="A25" s="14" t="s">
        <v>11</v>
      </c>
      <c r="B25" s="158">
        <v>968</v>
      </c>
      <c r="C25" s="158">
        <v>3139</v>
      </c>
      <c r="D25" s="158">
        <v>247476544.96999407</v>
      </c>
      <c r="E25" s="16">
        <v>17</v>
      </c>
      <c r="G25" s="14" t="s">
        <v>11</v>
      </c>
      <c r="H25" s="158">
        <v>166</v>
      </c>
      <c r="I25" s="158">
        <v>262</v>
      </c>
      <c r="J25" s="158">
        <v>20829452.909999989</v>
      </c>
      <c r="K25" s="17">
        <v>17</v>
      </c>
      <c r="L25" s="18"/>
      <c r="M25" s="14" t="s">
        <v>9</v>
      </c>
      <c r="N25" s="121">
        <v>0</v>
      </c>
      <c r="O25" s="121">
        <v>2</v>
      </c>
      <c r="P25" s="158">
        <v>26740</v>
      </c>
      <c r="Q25" s="61">
        <v>18</v>
      </c>
    </row>
    <row r="26" spans="1:17" x14ac:dyDescent="0.25">
      <c r="A26" s="14" t="s">
        <v>11</v>
      </c>
      <c r="B26" s="158">
        <v>1058</v>
      </c>
      <c r="C26" s="158">
        <v>2358</v>
      </c>
      <c r="D26" s="158">
        <v>200182887.59999776</v>
      </c>
      <c r="E26" s="16">
        <v>18</v>
      </c>
      <c r="G26" s="14" t="s">
        <v>11</v>
      </c>
      <c r="H26" s="158">
        <v>142</v>
      </c>
      <c r="I26" s="158">
        <v>335</v>
      </c>
      <c r="J26" s="158">
        <v>21441593.519999981</v>
      </c>
      <c r="K26" s="17">
        <v>18</v>
      </c>
      <c r="L26" s="18"/>
      <c r="M26" s="19" t="s">
        <v>12</v>
      </c>
      <c r="N26" s="20">
        <f>SUM(N8:N25)</f>
        <v>76</v>
      </c>
      <c r="O26" s="20">
        <f>SUM(O8:O25)</f>
        <v>628</v>
      </c>
      <c r="P26" s="20">
        <f>SUM(P8:P25)</f>
        <v>17686392.249999996</v>
      </c>
      <c r="Q26" s="19"/>
    </row>
    <row r="27" spans="1:17" x14ac:dyDescent="0.25">
      <c r="A27" s="41" t="s">
        <v>12</v>
      </c>
      <c r="B27" s="20">
        <f>SUM(B9:B26)</f>
        <v>21187</v>
      </c>
      <c r="C27" s="20">
        <f>SUM(C9:C26)</f>
        <v>75101</v>
      </c>
      <c r="D27" s="20">
        <f>SUM(D9:D26)</f>
        <v>5825382188.1999464</v>
      </c>
      <c r="E27" s="49"/>
      <c r="G27" s="21" t="s">
        <v>13</v>
      </c>
      <c r="H27" s="24">
        <f>SUM(H9:H26)</f>
        <v>5309</v>
      </c>
      <c r="I27" s="24">
        <f>SUM(I9:I26)</f>
        <v>11515</v>
      </c>
      <c r="J27" s="24">
        <f>SUM(J9:J26)</f>
        <v>752184337.61999977</v>
      </c>
      <c r="K27" s="25"/>
      <c r="L27" s="23"/>
      <c r="M27" s="14" t="s">
        <v>11</v>
      </c>
      <c r="N27" s="158">
        <v>45</v>
      </c>
      <c r="O27" s="158">
        <v>52</v>
      </c>
      <c r="P27" s="158">
        <v>2304691.94</v>
      </c>
      <c r="Q27" s="61">
        <v>1</v>
      </c>
    </row>
    <row r="28" spans="1:17" x14ac:dyDescent="0.25">
      <c r="A28" s="14" t="s">
        <v>21</v>
      </c>
      <c r="B28" s="121">
        <v>67</v>
      </c>
      <c r="C28" s="121">
        <v>85</v>
      </c>
      <c r="D28" s="158">
        <v>13959476.76</v>
      </c>
      <c r="E28" s="23"/>
      <c r="H28" s="237">
        <f>H27+I27</f>
        <v>16824</v>
      </c>
      <c r="I28" s="238"/>
      <c r="J28" s="53"/>
      <c r="M28" s="14" t="s">
        <v>11</v>
      </c>
      <c r="N28" s="158">
        <v>18</v>
      </c>
      <c r="O28" s="158">
        <v>35</v>
      </c>
      <c r="P28" s="158">
        <v>1327328.71</v>
      </c>
      <c r="Q28" s="61">
        <v>2</v>
      </c>
    </row>
    <row r="29" spans="1:17" x14ac:dyDescent="0.25">
      <c r="A29" s="14" t="s">
        <v>22</v>
      </c>
      <c r="B29" s="121">
        <v>7</v>
      </c>
      <c r="C29" s="121">
        <v>12</v>
      </c>
      <c r="D29" s="158">
        <v>2026688.9</v>
      </c>
      <c r="E29" s="49"/>
      <c r="M29" s="14" t="s">
        <v>11</v>
      </c>
      <c r="N29" s="158">
        <v>49</v>
      </c>
      <c r="O29" s="158">
        <v>115</v>
      </c>
      <c r="P29" s="158">
        <v>3950362.4200000009</v>
      </c>
      <c r="Q29" s="60">
        <v>3</v>
      </c>
    </row>
    <row r="30" spans="1:17" x14ac:dyDescent="0.25">
      <c r="A30" s="14" t="s">
        <v>23</v>
      </c>
      <c r="B30" s="121">
        <v>45</v>
      </c>
      <c r="C30" s="121">
        <v>9</v>
      </c>
      <c r="D30" s="158">
        <v>5437446.1500000004</v>
      </c>
      <c r="E30" s="49"/>
      <c r="G30" s="239" t="s">
        <v>27</v>
      </c>
      <c r="H30" s="239"/>
      <c r="I30" s="239"/>
      <c r="J30" s="239"/>
      <c r="M30" s="14" t="s">
        <v>11</v>
      </c>
      <c r="N30" s="158">
        <v>69</v>
      </c>
      <c r="O30" s="158">
        <v>248</v>
      </c>
      <c r="P30" s="158">
        <v>7567670.4299999978</v>
      </c>
      <c r="Q30" s="61">
        <v>4</v>
      </c>
    </row>
    <row r="31" spans="1:17" x14ac:dyDescent="0.25">
      <c r="A31" s="50" t="s">
        <v>24</v>
      </c>
      <c r="B31" s="121">
        <v>9</v>
      </c>
      <c r="C31" s="121">
        <v>24</v>
      </c>
      <c r="D31" s="158">
        <v>4350391.63</v>
      </c>
      <c r="E31" s="54"/>
      <c r="G31" s="11" t="s">
        <v>4</v>
      </c>
      <c r="H31" s="12" t="s">
        <v>5</v>
      </c>
      <c r="I31" s="12" t="s">
        <v>6</v>
      </c>
      <c r="J31" s="9" t="s">
        <v>28</v>
      </c>
      <c r="M31" s="14" t="s">
        <v>11</v>
      </c>
      <c r="N31" s="158">
        <v>25</v>
      </c>
      <c r="O31" s="158">
        <v>102</v>
      </c>
      <c r="P31" s="158">
        <v>2963503.6900000004</v>
      </c>
      <c r="Q31" s="61">
        <v>5</v>
      </c>
    </row>
    <row r="32" spans="1:17" s="10" customFormat="1" x14ac:dyDescent="0.25">
      <c r="A32" s="50" t="s">
        <v>25</v>
      </c>
      <c r="B32" s="121">
        <v>4</v>
      </c>
      <c r="C32" s="121">
        <v>3</v>
      </c>
      <c r="D32" s="158">
        <v>1356287.8</v>
      </c>
      <c r="E32" s="49"/>
      <c r="G32" s="14" t="s">
        <v>11</v>
      </c>
      <c r="H32" s="152">
        <v>2297</v>
      </c>
      <c r="I32" s="152">
        <v>8281</v>
      </c>
      <c r="J32" s="152">
        <v>215921076</v>
      </c>
      <c r="M32" s="14" t="s">
        <v>11</v>
      </c>
      <c r="N32" s="158">
        <v>73</v>
      </c>
      <c r="O32" s="158">
        <v>227</v>
      </c>
      <c r="P32" s="158">
        <v>7040405.6600000001</v>
      </c>
      <c r="Q32" s="60">
        <v>6</v>
      </c>
    </row>
    <row r="33" spans="1:17" s="10" customFormat="1" x14ac:dyDescent="0.25">
      <c r="A33" s="50" t="s">
        <v>26</v>
      </c>
      <c r="B33" s="159">
        <v>2</v>
      </c>
      <c r="C33" s="121">
        <v>0</v>
      </c>
      <c r="D33" s="158">
        <v>111102.8</v>
      </c>
      <c r="E33" s="49"/>
      <c r="G33" s="153" t="s">
        <v>102</v>
      </c>
      <c r="H33" s="248" t="s">
        <v>114</v>
      </c>
      <c r="I33" s="249"/>
      <c r="J33" s="152">
        <v>13305287</v>
      </c>
      <c r="M33" s="14" t="s">
        <v>11</v>
      </c>
      <c r="N33" s="158">
        <v>51</v>
      </c>
      <c r="O33" s="158">
        <v>124</v>
      </c>
      <c r="P33" s="158">
        <v>4107711.1599999992</v>
      </c>
      <c r="Q33" s="149">
        <v>7</v>
      </c>
    </row>
    <row r="34" spans="1:17" x14ac:dyDescent="0.25">
      <c r="A34" s="42" t="s">
        <v>12</v>
      </c>
      <c r="B34" s="43">
        <f>SUM(B28:B33)</f>
        <v>134</v>
      </c>
      <c r="C34" s="43">
        <f>SUM(C28:C33)</f>
        <v>133</v>
      </c>
      <c r="D34" s="20">
        <f>SUM(D28:D33)</f>
        <v>27241394.040000003</v>
      </c>
      <c r="E34" s="54"/>
      <c r="G34" s="21" t="s">
        <v>13</v>
      </c>
      <c r="H34" s="34">
        <f>+H32</f>
        <v>2297</v>
      </c>
      <c r="I34" s="34">
        <f>+I32</f>
        <v>8281</v>
      </c>
      <c r="J34" s="34">
        <f>+J32+J33</f>
        <v>229226363</v>
      </c>
      <c r="M34" s="14" t="s">
        <v>11</v>
      </c>
      <c r="N34" s="158">
        <v>103</v>
      </c>
      <c r="O34" s="158">
        <v>285</v>
      </c>
      <c r="P34" s="158">
        <v>8928387.6899999995</v>
      </c>
      <c r="Q34" s="61">
        <v>8</v>
      </c>
    </row>
    <row r="35" spans="1:17" x14ac:dyDescent="0.25">
      <c r="A35" s="44" t="s">
        <v>13</v>
      </c>
      <c r="B35" s="45">
        <f>B27+B34</f>
        <v>21321</v>
      </c>
      <c r="C35" s="45">
        <f>C27+C34</f>
        <v>75234</v>
      </c>
      <c r="D35" s="22">
        <f>D27+D34</f>
        <v>5852623582.2399464</v>
      </c>
      <c r="H35" s="240">
        <v>11588</v>
      </c>
      <c r="I35" s="240"/>
      <c r="M35" s="14" t="s">
        <v>11</v>
      </c>
      <c r="N35" s="158">
        <v>44</v>
      </c>
      <c r="O35" s="158">
        <v>85</v>
      </c>
      <c r="P35" s="158">
        <v>3059734.5499999993</v>
      </c>
      <c r="Q35" s="61">
        <v>9</v>
      </c>
    </row>
    <row r="36" spans="1:17" ht="15.75" thickBot="1" x14ac:dyDescent="0.3">
      <c r="B36" s="241">
        <f>B35+C35</f>
        <v>96555</v>
      </c>
      <c r="C36" s="242"/>
      <c r="D36" s="53"/>
      <c r="M36" s="14" t="s">
        <v>11</v>
      </c>
      <c r="N36" s="158">
        <v>139</v>
      </c>
      <c r="O36" s="158">
        <v>557</v>
      </c>
      <c r="P36" s="158">
        <v>16340074</v>
      </c>
      <c r="Q36" s="60">
        <v>10</v>
      </c>
    </row>
    <row r="37" spans="1:17" x14ac:dyDescent="0.25">
      <c r="F37" s="26"/>
      <c r="G37" s="27"/>
      <c r="H37" s="27"/>
      <c r="I37" s="27"/>
      <c r="J37" s="27"/>
      <c r="K37" s="28"/>
      <c r="M37" s="14" t="s">
        <v>11</v>
      </c>
      <c r="N37" s="158">
        <v>46</v>
      </c>
      <c r="O37" s="158">
        <v>106</v>
      </c>
      <c r="P37" s="158">
        <v>3845102.3600000008</v>
      </c>
      <c r="Q37" s="61">
        <v>11</v>
      </c>
    </row>
    <row r="38" spans="1:17" x14ac:dyDescent="0.25">
      <c r="B38" s="46" t="s">
        <v>14</v>
      </c>
      <c r="C38" s="47"/>
      <c r="D38" s="48"/>
      <c r="F38" s="51" t="s">
        <v>15</v>
      </c>
      <c r="G38" s="56"/>
      <c r="H38" s="56"/>
      <c r="I38" s="56"/>
      <c r="J38" s="56"/>
      <c r="K38" s="57"/>
      <c r="M38" s="14" t="s">
        <v>11</v>
      </c>
      <c r="N38" s="158">
        <v>7</v>
      </c>
      <c r="O38" s="158">
        <v>41</v>
      </c>
      <c r="P38" s="158">
        <v>1197755.5</v>
      </c>
      <c r="Q38" s="61">
        <v>12</v>
      </c>
    </row>
    <row r="39" spans="1:17" x14ac:dyDescent="0.25">
      <c r="A39" s="6" t="s">
        <v>4</v>
      </c>
      <c r="B39" s="9" t="s">
        <v>5</v>
      </c>
      <c r="C39" s="9" t="s">
        <v>6</v>
      </c>
      <c r="D39" s="52" t="s">
        <v>7</v>
      </c>
      <c r="F39" s="30"/>
      <c r="G39" s="31" t="s">
        <v>112</v>
      </c>
      <c r="H39" s="31"/>
      <c r="I39" s="55"/>
      <c r="J39" s="55"/>
      <c r="K39" s="32"/>
      <c r="M39" s="14" t="s">
        <v>11</v>
      </c>
      <c r="N39" s="158">
        <v>18</v>
      </c>
      <c r="O39" s="158">
        <v>72</v>
      </c>
      <c r="P39" s="158">
        <v>2124884.91</v>
      </c>
      <c r="Q39" s="60">
        <v>13</v>
      </c>
    </row>
    <row r="40" spans="1:17" x14ac:dyDescent="0.25">
      <c r="A40" s="14" t="s">
        <v>9</v>
      </c>
      <c r="B40" s="158">
        <v>686</v>
      </c>
      <c r="C40" s="158">
        <v>704</v>
      </c>
      <c r="D40" s="158">
        <v>22534593</v>
      </c>
      <c r="F40" s="33"/>
      <c r="G40" s="25" t="s">
        <v>16</v>
      </c>
      <c r="H40" s="23">
        <v>4378</v>
      </c>
      <c r="I40" s="58"/>
      <c r="J40" s="54"/>
      <c r="K40" s="29"/>
      <c r="M40" s="14" t="s">
        <v>11</v>
      </c>
      <c r="N40" s="158">
        <v>34</v>
      </c>
      <c r="O40" s="158">
        <v>71</v>
      </c>
      <c r="P40" s="158">
        <v>2641106.6999999997</v>
      </c>
      <c r="Q40" s="61">
        <v>14</v>
      </c>
    </row>
    <row r="41" spans="1:17" x14ac:dyDescent="0.25">
      <c r="A41" s="14" t="s">
        <v>11</v>
      </c>
      <c r="B41" s="158">
        <v>421</v>
      </c>
      <c r="C41" s="158">
        <v>558</v>
      </c>
      <c r="D41" s="158">
        <v>19275461</v>
      </c>
      <c r="F41" s="33"/>
      <c r="G41" s="25" t="s">
        <v>17</v>
      </c>
      <c r="H41" s="23">
        <f>B43</f>
        <v>2369</v>
      </c>
      <c r="I41" s="58"/>
      <c r="J41" s="54"/>
      <c r="K41" s="29"/>
      <c r="L41" s="18"/>
      <c r="M41" s="14" t="s">
        <v>11</v>
      </c>
      <c r="N41" s="158">
        <v>91</v>
      </c>
      <c r="O41" s="158">
        <v>462</v>
      </c>
      <c r="P41" s="158">
        <v>12362850.209999999</v>
      </c>
      <c r="Q41" s="61">
        <v>15</v>
      </c>
    </row>
    <row r="42" spans="1:17" x14ac:dyDescent="0.25">
      <c r="B42" s="34">
        <f>SUM(B40+B41)</f>
        <v>1107</v>
      </c>
      <c r="C42" s="34">
        <f>SUM(C40+C41)</f>
        <v>1262</v>
      </c>
      <c r="D42" s="34">
        <f>SUM(D40+D41)</f>
        <v>41810054</v>
      </c>
      <c r="F42" s="33"/>
      <c r="G42" s="25" t="s">
        <v>18</v>
      </c>
      <c r="H42" s="23">
        <f>H28</f>
        <v>16824</v>
      </c>
      <c r="I42" s="54"/>
      <c r="J42" s="54"/>
      <c r="K42" s="29"/>
      <c r="L42" s="38"/>
      <c r="M42" s="14" t="s">
        <v>11</v>
      </c>
      <c r="N42" s="158">
        <v>29</v>
      </c>
      <c r="O42" s="158">
        <v>62</v>
      </c>
      <c r="P42" s="158">
        <v>2103882.7999999998</v>
      </c>
      <c r="Q42" s="60">
        <v>16</v>
      </c>
    </row>
    <row r="43" spans="1:17" x14ac:dyDescent="0.25">
      <c r="B43" s="243">
        <f>B42+C42</f>
        <v>2369</v>
      </c>
      <c r="C43" s="244"/>
      <c r="D43" s="53"/>
      <c r="F43" s="33"/>
      <c r="G43" s="25" t="s">
        <v>19</v>
      </c>
      <c r="H43" s="23">
        <f>B36</f>
        <v>96555</v>
      </c>
      <c r="I43" s="54"/>
      <c r="J43" s="54"/>
      <c r="K43" s="29"/>
      <c r="M43" s="14" t="s">
        <v>11</v>
      </c>
      <c r="N43" s="158">
        <v>25</v>
      </c>
      <c r="O43" s="158">
        <v>61</v>
      </c>
      <c r="P43" s="158">
        <v>2192531.4199999995</v>
      </c>
      <c r="Q43" s="61">
        <v>17</v>
      </c>
    </row>
    <row r="44" spans="1:17" x14ac:dyDescent="0.25">
      <c r="F44" s="33"/>
      <c r="G44" s="25" t="s">
        <v>29</v>
      </c>
      <c r="H44" s="23">
        <v>11588</v>
      </c>
      <c r="I44" s="54"/>
      <c r="J44" s="54"/>
      <c r="K44" s="29"/>
      <c r="M44" s="14" t="s">
        <v>11</v>
      </c>
      <c r="N44" s="158">
        <v>45</v>
      </c>
      <c r="O44" s="158">
        <v>58</v>
      </c>
      <c r="P44" s="158">
        <v>2304477.3600000008</v>
      </c>
      <c r="Q44" s="61">
        <v>18</v>
      </c>
    </row>
    <row r="45" spans="1:17" ht="15.75" thickBot="1" x14ac:dyDescent="0.3">
      <c r="F45" s="33"/>
      <c r="G45" s="160" t="s">
        <v>113</v>
      </c>
      <c r="H45" s="161">
        <f>SUM(H40:H44)</f>
        <v>131714</v>
      </c>
      <c r="I45" s="54"/>
      <c r="J45" s="54"/>
      <c r="K45" s="29"/>
      <c r="M45" s="19" t="s">
        <v>12</v>
      </c>
      <c r="N45" s="39">
        <f>SUM(N27:N44)</f>
        <v>911</v>
      </c>
      <c r="O45" s="39">
        <f>SUM(O27:O44)</f>
        <v>2763</v>
      </c>
      <c r="P45" s="20">
        <f>SUM(P27:P44)</f>
        <v>86362461.50999999</v>
      </c>
    </row>
    <row r="46" spans="1:17" ht="15.75" thickTop="1" x14ac:dyDescent="0.25">
      <c r="F46" s="33"/>
      <c r="G46" s="25" t="s">
        <v>5</v>
      </c>
      <c r="H46" s="59">
        <v>31021</v>
      </c>
      <c r="I46" s="54"/>
      <c r="J46" s="54"/>
      <c r="K46" s="29"/>
      <c r="M46" s="245" t="s">
        <v>20</v>
      </c>
      <c r="N46" s="246"/>
      <c r="O46" s="247"/>
      <c r="P46" s="20">
        <v>1566503</v>
      </c>
    </row>
    <row r="47" spans="1:17" x14ac:dyDescent="0.25">
      <c r="F47" s="33"/>
      <c r="G47" s="25" t="s">
        <v>6</v>
      </c>
      <c r="H47" s="59">
        <v>99683</v>
      </c>
      <c r="I47" s="54"/>
      <c r="J47" s="54"/>
      <c r="K47" s="29"/>
      <c r="M47" s="21" t="s">
        <v>13</v>
      </c>
      <c r="N47" s="40">
        <f>N26+N45</f>
        <v>987</v>
      </c>
      <c r="O47" s="40">
        <f>O26+O45</f>
        <v>3391</v>
      </c>
      <c r="P47" s="40">
        <f>P26+P45+P46</f>
        <v>105615356.75999999</v>
      </c>
      <c r="Q47" s="54"/>
    </row>
    <row r="48" spans="1:17" ht="15.75" thickBot="1" x14ac:dyDescent="0.3">
      <c r="F48" s="35"/>
      <c r="G48" s="36"/>
      <c r="H48" s="36"/>
      <c r="I48" s="36"/>
      <c r="J48" s="36"/>
      <c r="K48" s="37"/>
      <c r="N48" s="220">
        <f>N47+O47</f>
        <v>4378</v>
      </c>
      <c r="O48" s="221"/>
      <c r="P48" s="53"/>
      <c r="Q48" s="54"/>
    </row>
  </sheetData>
  <mergeCells count="13">
    <mergeCell ref="N48:O48"/>
    <mergeCell ref="B6:E6"/>
    <mergeCell ref="H6:K6"/>
    <mergeCell ref="N6:Q6"/>
    <mergeCell ref="B8:E8"/>
    <mergeCell ref="H8:K8"/>
    <mergeCell ref="H28:I28"/>
    <mergeCell ref="G30:J30"/>
    <mergeCell ref="H35:I35"/>
    <mergeCell ref="B36:C36"/>
    <mergeCell ref="B43:C43"/>
    <mergeCell ref="M46:O46"/>
    <mergeCell ref="H33:I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0"/>
  <sheetViews>
    <sheetView showGridLines="0" tabSelected="1" topLeftCell="N7" zoomScale="112" zoomScaleNormal="112" workbookViewId="0">
      <selection activeCell="S27" sqref="S27:T27"/>
    </sheetView>
  </sheetViews>
  <sheetFormatPr baseColWidth="10" defaultRowHeight="15" x14ac:dyDescent="0.25"/>
  <cols>
    <col min="1" max="1" width="5.28515625" bestFit="1" customWidth="1"/>
    <col min="2" max="2" width="5.7109375" bestFit="1" customWidth="1"/>
    <col min="3" max="3" width="7.28515625" bestFit="1" customWidth="1"/>
    <col min="4" max="4" width="12.5703125" bestFit="1" customWidth="1"/>
    <col min="5" max="5" width="5.28515625" bestFit="1" customWidth="1"/>
    <col min="6" max="6" width="5" customWidth="1"/>
    <col min="7" max="7" width="8.85546875" bestFit="1" customWidth="1"/>
    <col min="8" max="8" width="11.7109375" bestFit="1" customWidth="1"/>
    <col min="9" max="9" width="21" bestFit="1" customWidth="1"/>
    <col min="10" max="10" width="14.85546875" customWidth="1"/>
    <col min="11" max="11" width="5.28515625" bestFit="1" customWidth="1"/>
    <col min="12" max="12" width="5.7109375" customWidth="1"/>
    <col min="13" max="13" width="7" bestFit="1" customWidth="1"/>
    <col min="14" max="14" width="29.85546875" customWidth="1"/>
    <col min="15" max="15" width="13" bestFit="1" customWidth="1"/>
    <col min="16" max="16" width="12.5703125" customWidth="1"/>
    <col min="17" max="17" width="5.28515625" bestFit="1" customWidth="1"/>
    <col min="18" max="18" width="6.42578125" customWidth="1"/>
    <col min="19" max="19" width="11.28515625" customWidth="1"/>
    <col min="20" max="20" width="11.7109375" bestFit="1" customWidth="1"/>
    <col min="21" max="21" width="18.42578125" customWidth="1"/>
    <col min="22" max="22" width="14" bestFit="1" customWidth="1"/>
    <col min="23" max="23" width="5.28515625" bestFit="1" customWidth="1"/>
    <col min="24" max="24" width="5.140625" customWidth="1"/>
    <col min="25" max="25" width="9.28515625" bestFit="1" customWidth="1"/>
    <col min="26" max="26" width="5.7109375" bestFit="1" customWidth="1"/>
    <col min="27" max="27" width="12.140625" bestFit="1" customWidth="1"/>
    <col min="28" max="28" width="10.85546875" bestFit="1" customWidth="1"/>
    <col min="29" max="29" width="7.28515625" customWidth="1"/>
    <col min="30" max="30" width="9.28515625" bestFit="1" customWidth="1"/>
    <col min="31" max="31" width="5.7109375" bestFit="1" customWidth="1"/>
    <col min="32" max="32" width="33.7109375" bestFit="1" customWidth="1"/>
    <col min="33" max="33" width="14" customWidth="1"/>
  </cols>
  <sheetData>
    <row r="2" spans="1:33" ht="15.75" thickBot="1" x14ac:dyDescent="0.3">
      <c r="A2" s="250" t="s">
        <v>79</v>
      </c>
      <c r="B2" s="250"/>
      <c r="C2" s="250"/>
      <c r="D2" s="250"/>
      <c r="E2" s="250"/>
      <c r="F2" s="250"/>
      <c r="G2" s="250"/>
      <c r="H2" s="250"/>
      <c r="I2" s="250"/>
      <c r="J2" s="250"/>
      <c r="K2" s="251"/>
      <c r="M2" s="255" t="s">
        <v>3</v>
      </c>
      <c r="N2" s="256"/>
      <c r="O2" s="256"/>
      <c r="P2" s="256"/>
      <c r="Q2" s="256"/>
      <c r="R2" s="256"/>
      <c r="S2" s="256"/>
      <c r="T2" s="256"/>
      <c r="U2" s="256"/>
      <c r="V2" s="256"/>
      <c r="W2" s="256"/>
      <c r="Y2" s="257" t="s">
        <v>14</v>
      </c>
      <c r="Z2" s="258"/>
      <c r="AA2" s="258"/>
      <c r="AB2" s="258"/>
      <c r="AC2" s="258"/>
      <c r="AD2" s="258"/>
      <c r="AE2" s="258"/>
      <c r="AF2" s="258"/>
      <c r="AG2" s="258"/>
    </row>
    <row r="3" spans="1:33" ht="15.75" thickBot="1" x14ac:dyDescent="0.3">
      <c r="A3" s="252" t="s">
        <v>37</v>
      </c>
      <c r="B3" s="253"/>
      <c r="C3" s="253"/>
      <c r="D3" s="253"/>
      <c r="E3" s="254"/>
      <c r="G3" s="252" t="s">
        <v>38</v>
      </c>
      <c r="H3" s="253"/>
      <c r="I3" s="253"/>
      <c r="J3" s="259"/>
      <c r="K3" s="254"/>
      <c r="M3" s="252" t="s">
        <v>37</v>
      </c>
      <c r="N3" s="253"/>
      <c r="O3" s="253"/>
      <c r="P3" s="253"/>
      <c r="Q3" s="254"/>
      <c r="S3" s="252" t="s">
        <v>38</v>
      </c>
      <c r="T3" s="253"/>
      <c r="U3" s="253"/>
      <c r="V3" s="253"/>
      <c r="W3" s="254"/>
      <c r="Y3" s="252" t="s">
        <v>37</v>
      </c>
      <c r="Z3" s="259"/>
      <c r="AA3" s="253"/>
      <c r="AB3" s="254"/>
      <c r="AD3" s="252" t="s">
        <v>38</v>
      </c>
      <c r="AE3" s="253"/>
      <c r="AF3" s="253"/>
      <c r="AG3" s="254"/>
    </row>
    <row r="4" spans="1:33" ht="30" x14ac:dyDescent="0.25">
      <c r="A4" s="116" t="s">
        <v>30</v>
      </c>
      <c r="B4" s="116" t="s">
        <v>31</v>
      </c>
      <c r="C4" s="116" t="s">
        <v>40</v>
      </c>
      <c r="D4" s="116" t="s">
        <v>32</v>
      </c>
      <c r="E4" s="116" t="s">
        <v>33</v>
      </c>
      <c r="G4" s="116" t="s">
        <v>30</v>
      </c>
      <c r="H4" s="116" t="s">
        <v>31</v>
      </c>
      <c r="I4" s="174" t="s">
        <v>35</v>
      </c>
      <c r="J4" s="176" t="s">
        <v>32</v>
      </c>
      <c r="K4" s="175" t="s">
        <v>33</v>
      </c>
      <c r="M4" s="63" t="s">
        <v>30</v>
      </c>
      <c r="N4" s="184" t="s">
        <v>31</v>
      </c>
      <c r="O4" s="184" t="s">
        <v>40</v>
      </c>
      <c r="P4" s="184" t="s">
        <v>32</v>
      </c>
      <c r="Q4" s="184" t="s">
        <v>33</v>
      </c>
      <c r="S4" s="63" t="s">
        <v>30</v>
      </c>
      <c r="T4" s="116" t="s">
        <v>31</v>
      </c>
      <c r="U4" s="90" t="s">
        <v>35</v>
      </c>
      <c r="V4" s="116" t="s">
        <v>32</v>
      </c>
      <c r="W4" s="116" t="s">
        <v>33</v>
      </c>
      <c r="Y4" s="68" t="s">
        <v>30</v>
      </c>
      <c r="Z4" s="210" t="s">
        <v>31</v>
      </c>
      <c r="AA4" s="90" t="s">
        <v>44</v>
      </c>
      <c r="AB4" s="117" t="s">
        <v>32</v>
      </c>
      <c r="AD4" s="63" t="s">
        <v>30</v>
      </c>
      <c r="AE4" s="116" t="s">
        <v>31</v>
      </c>
      <c r="AF4" s="116" t="s">
        <v>35</v>
      </c>
      <c r="AG4" s="116" t="s">
        <v>32</v>
      </c>
    </row>
    <row r="5" spans="1:33" x14ac:dyDescent="0.25">
      <c r="A5" s="64"/>
      <c r="B5" s="64"/>
      <c r="C5" s="64"/>
      <c r="D5" s="65">
        <v>0</v>
      </c>
      <c r="E5" s="64">
        <v>0</v>
      </c>
      <c r="G5" s="167" t="s">
        <v>106</v>
      </c>
      <c r="H5" s="171" t="s">
        <v>39</v>
      </c>
      <c r="I5" s="166" t="s">
        <v>149</v>
      </c>
      <c r="J5" s="177">
        <v>18009.75</v>
      </c>
      <c r="K5" s="171">
        <v>71</v>
      </c>
      <c r="M5" s="185" t="s">
        <v>106</v>
      </c>
      <c r="N5" s="123" t="s">
        <v>34</v>
      </c>
      <c r="O5" s="185" t="s">
        <v>42</v>
      </c>
      <c r="P5" s="189">
        <v>29885.33</v>
      </c>
      <c r="Q5" s="171">
        <v>54</v>
      </c>
      <c r="S5" s="121" t="s">
        <v>106</v>
      </c>
      <c r="T5" s="192" t="s">
        <v>34</v>
      </c>
      <c r="U5" s="64" t="s">
        <v>36</v>
      </c>
      <c r="V5" s="202">
        <v>30837.47</v>
      </c>
      <c r="W5" s="171">
        <v>68</v>
      </c>
      <c r="Y5" s="196" t="s">
        <v>155</v>
      </c>
      <c r="Z5" s="171" t="s">
        <v>43</v>
      </c>
      <c r="AA5" s="198" t="s">
        <v>157</v>
      </c>
      <c r="AB5" s="187">
        <v>47464.75</v>
      </c>
      <c r="AD5" s="196" t="s">
        <v>150</v>
      </c>
      <c r="AE5" s="171" t="s">
        <v>43</v>
      </c>
      <c r="AF5" s="122" t="s">
        <v>100</v>
      </c>
      <c r="AG5" s="202">
        <v>3750</v>
      </c>
    </row>
    <row r="6" spans="1:33" x14ac:dyDescent="0.25">
      <c r="A6" s="146"/>
      <c r="B6" s="146"/>
      <c r="C6" s="146"/>
      <c r="D6" s="155"/>
      <c r="E6" s="146"/>
      <c r="G6" s="168" t="s">
        <v>106</v>
      </c>
      <c r="H6" s="123" t="s">
        <v>34</v>
      </c>
      <c r="I6" s="166" t="s">
        <v>149</v>
      </c>
      <c r="J6" s="178">
        <v>46651.33</v>
      </c>
      <c r="K6" s="123">
        <v>65</v>
      </c>
      <c r="M6" s="186" t="s">
        <v>106</v>
      </c>
      <c r="N6" s="64" t="s">
        <v>34</v>
      </c>
      <c r="O6" s="186" t="s">
        <v>42</v>
      </c>
      <c r="P6" s="190">
        <v>30552.3</v>
      </c>
      <c r="Q6" s="123">
        <v>54</v>
      </c>
      <c r="S6" s="186" t="s">
        <v>106</v>
      </c>
      <c r="T6" s="193" t="s">
        <v>34</v>
      </c>
      <c r="U6" s="64" t="s">
        <v>36</v>
      </c>
      <c r="V6" s="203">
        <v>27976.15</v>
      </c>
      <c r="W6" s="123">
        <v>62</v>
      </c>
      <c r="Y6" s="197" t="s">
        <v>155</v>
      </c>
      <c r="Z6" s="123" t="s">
        <v>115</v>
      </c>
      <c r="AA6" s="199" t="s">
        <v>157</v>
      </c>
      <c r="AB6" s="188">
        <v>16500</v>
      </c>
      <c r="AD6" s="197" t="s">
        <v>150</v>
      </c>
      <c r="AE6" s="123" t="s">
        <v>115</v>
      </c>
      <c r="AF6" s="200" t="s">
        <v>151</v>
      </c>
      <c r="AG6" s="203">
        <v>6500.78</v>
      </c>
    </row>
    <row r="7" spans="1:33" x14ac:dyDescent="0.25">
      <c r="A7" s="146"/>
      <c r="B7" s="146"/>
      <c r="C7" s="146"/>
      <c r="D7" s="154"/>
      <c r="E7" s="143"/>
      <c r="G7" s="167" t="s">
        <v>106</v>
      </c>
      <c r="H7" s="171" t="s">
        <v>39</v>
      </c>
      <c r="I7" s="166" t="s">
        <v>149</v>
      </c>
      <c r="J7" s="177">
        <v>77031.03</v>
      </c>
      <c r="K7" s="171">
        <v>74</v>
      </c>
      <c r="M7" s="185" t="s">
        <v>106</v>
      </c>
      <c r="N7" s="171" t="s">
        <v>39</v>
      </c>
      <c r="O7" s="185" t="s">
        <v>42</v>
      </c>
      <c r="P7" s="189">
        <v>41164.449999999997</v>
      </c>
      <c r="Q7" s="171">
        <v>43</v>
      </c>
      <c r="S7" s="185" t="s">
        <v>108</v>
      </c>
      <c r="T7" s="192" t="s">
        <v>34</v>
      </c>
      <c r="U7" s="64" t="s">
        <v>36</v>
      </c>
      <c r="V7" s="202">
        <v>18009.75</v>
      </c>
      <c r="W7" s="171">
        <v>83</v>
      </c>
      <c r="Y7" s="196" t="s">
        <v>155</v>
      </c>
      <c r="Z7" s="171" t="s">
        <v>115</v>
      </c>
      <c r="AA7" s="198" t="s">
        <v>157</v>
      </c>
      <c r="AB7" s="187">
        <v>40092.86</v>
      </c>
      <c r="AD7" s="196" t="s">
        <v>150</v>
      </c>
      <c r="AE7" s="171" t="s">
        <v>115</v>
      </c>
      <c r="AF7" s="201" t="s">
        <v>152</v>
      </c>
      <c r="AG7" s="202">
        <v>7341.26</v>
      </c>
    </row>
    <row r="8" spans="1:33" x14ac:dyDescent="0.25">
      <c r="A8" s="146"/>
      <c r="B8" s="146"/>
      <c r="C8" s="146"/>
      <c r="D8" s="154"/>
      <c r="E8" s="143"/>
      <c r="G8" s="168" t="s">
        <v>106</v>
      </c>
      <c r="H8" s="123" t="s">
        <v>34</v>
      </c>
      <c r="I8" s="166" t="s">
        <v>149</v>
      </c>
      <c r="J8" s="178">
        <v>16500</v>
      </c>
      <c r="K8" s="123">
        <v>78</v>
      </c>
      <c r="M8" s="186" t="s">
        <v>106</v>
      </c>
      <c r="N8" s="64" t="s">
        <v>34</v>
      </c>
      <c r="O8" s="186" t="s">
        <v>42</v>
      </c>
      <c r="P8" s="190">
        <v>38592.959999999999</v>
      </c>
      <c r="Q8" s="123">
        <v>44</v>
      </c>
      <c r="S8" s="186" t="s">
        <v>109</v>
      </c>
      <c r="T8" s="193" t="s">
        <v>34</v>
      </c>
      <c r="U8" s="64" t="s">
        <v>36</v>
      </c>
      <c r="V8" s="203">
        <v>18927.88</v>
      </c>
      <c r="W8" s="123">
        <v>62</v>
      </c>
      <c r="Y8" s="197" t="s">
        <v>106</v>
      </c>
      <c r="Z8" s="123" t="s">
        <v>115</v>
      </c>
      <c r="AA8" s="199" t="s">
        <v>157</v>
      </c>
      <c r="AB8" s="188">
        <v>33041.71</v>
      </c>
      <c r="AD8" s="197" t="s">
        <v>150</v>
      </c>
      <c r="AE8" s="123" t="s">
        <v>115</v>
      </c>
      <c r="AF8" s="200" t="s">
        <v>153</v>
      </c>
      <c r="AG8" s="203">
        <v>45142.05</v>
      </c>
    </row>
    <row r="9" spans="1:33" x14ac:dyDescent="0.25">
      <c r="A9" s="146"/>
      <c r="B9" s="146"/>
      <c r="C9" s="146"/>
      <c r="D9" s="154"/>
      <c r="E9" s="143"/>
      <c r="G9" s="167" t="s">
        <v>106</v>
      </c>
      <c r="H9" s="171" t="s">
        <v>34</v>
      </c>
      <c r="I9" s="166" t="s">
        <v>149</v>
      </c>
      <c r="J9" s="177">
        <v>30309.86</v>
      </c>
      <c r="K9" s="171">
        <v>73</v>
      </c>
      <c r="M9" s="185" t="s">
        <v>106</v>
      </c>
      <c r="N9" s="64" t="s">
        <v>34</v>
      </c>
      <c r="O9" s="185" t="s">
        <v>42</v>
      </c>
      <c r="P9" s="189">
        <v>30776</v>
      </c>
      <c r="Q9" s="171">
        <v>42</v>
      </c>
      <c r="S9" s="185" t="s">
        <v>109</v>
      </c>
      <c r="T9" s="192" t="s">
        <v>34</v>
      </c>
      <c r="U9" s="64" t="s">
        <v>36</v>
      </c>
      <c r="V9" s="202">
        <v>23243.45</v>
      </c>
      <c r="W9" s="171">
        <v>70</v>
      </c>
      <c r="Y9" s="196" t="s">
        <v>106</v>
      </c>
      <c r="Z9" s="171" t="s">
        <v>115</v>
      </c>
      <c r="AA9" s="198" t="s">
        <v>157</v>
      </c>
      <c r="AB9" s="187">
        <v>20659.490000000002</v>
      </c>
      <c r="AD9" s="196" t="s">
        <v>150</v>
      </c>
      <c r="AE9" s="171" t="s">
        <v>115</v>
      </c>
      <c r="AF9" s="201" t="s">
        <v>153</v>
      </c>
      <c r="AG9" s="202">
        <v>3750</v>
      </c>
    </row>
    <row r="10" spans="1:33" x14ac:dyDescent="0.25">
      <c r="A10" s="146"/>
      <c r="B10" s="146"/>
      <c r="C10" s="146"/>
      <c r="D10" s="154"/>
      <c r="E10" s="143"/>
      <c r="G10" s="168" t="s">
        <v>106</v>
      </c>
      <c r="H10" s="123" t="s">
        <v>39</v>
      </c>
      <c r="I10" s="166" t="s">
        <v>149</v>
      </c>
      <c r="J10" s="178">
        <v>28292.95</v>
      </c>
      <c r="K10" s="123">
        <v>76</v>
      </c>
      <c r="M10" s="186" t="s">
        <v>106</v>
      </c>
      <c r="N10" s="64" t="s">
        <v>34</v>
      </c>
      <c r="O10" s="186" t="s">
        <v>42</v>
      </c>
      <c r="P10" s="190">
        <v>31333.18</v>
      </c>
      <c r="Q10" s="123">
        <v>36</v>
      </c>
      <c r="S10" s="186" t="s">
        <v>109</v>
      </c>
      <c r="T10" s="193" t="s">
        <v>34</v>
      </c>
      <c r="U10" s="64" t="s">
        <v>36</v>
      </c>
      <c r="V10" s="190">
        <v>23457.62</v>
      </c>
      <c r="W10" s="123">
        <v>68</v>
      </c>
      <c r="Y10" s="197" t="s">
        <v>106</v>
      </c>
      <c r="Z10" s="123" t="s">
        <v>115</v>
      </c>
      <c r="AA10" s="199" t="s">
        <v>157</v>
      </c>
      <c r="AB10" s="188">
        <v>26210.45</v>
      </c>
      <c r="AD10" s="197" t="s">
        <v>150</v>
      </c>
      <c r="AE10" s="123" t="s">
        <v>43</v>
      </c>
      <c r="AF10" s="200" t="s">
        <v>152</v>
      </c>
      <c r="AG10" s="203">
        <v>7500</v>
      </c>
    </row>
    <row r="11" spans="1:33" x14ac:dyDescent="0.25">
      <c r="A11" s="146"/>
      <c r="B11" s="146"/>
      <c r="C11" s="146"/>
      <c r="D11" s="154"/>
      <c r="E11" s="143"/>
      <c r="G11" s="167" t="s">
        <v>106</v>
      </c>
      <c r="H11" s="171" t="s">
        <v>39</v>
      </c>
      <c r="I11" s="166" t="s">
        <v>149</v>
      </c>
      <c r="J11" s="177">
        <v>67222.289999999994</v>
      </c>
      <c r="K11" s="171">
        <v>71</v>
      </c>
      <c r="M11" s="185" t="s">
        <v>106</v>
      </c>
      <c r="N11" s="64" t="s">
        <v>34</v>
      </c>
      <c r="O11" s="185" t="s">
        <v>42</v>
      </c>
      <c r="P11" s="189">
        <v>41649.5</v>
      </c>
      <c r="Q11" s="171">
        <v>58</v>
      </c>
      <c r="S11" s="185" t="s">
        <v>109</v>
      </c>
      <c r="T11" s="192" t="s">
        <v>39</v>
      </c>
      <c r="U11" s="64" t="s">
        <v>36</v>
      </c>
      <c r="V11" s="189">
        <v>18009.75</v>
      </c>
      <c r="W11" s="171">
        <v>74</v>
      </c>
      <c r="Y11" s="196" t="s">
        <v>106</v>
      </c>
      <c r="Z11" s="171" t="s">
        <v>43</v>
      </c>
      <c r="AA11" s="198" t="s">
        <v>157</v>
      </c>
      <c r="AB11" s="187">
        <v>33916.817999999999</v>
      </c>
      <c r="AD11" s="207" t="s">
        <v>150</v>
      </c>
      <c r="AE11" s="191" t="s">
        <v>115</v>
      </c>
      <c r="AF11" s="208" t="s">
        <v>154</v>
      </c>
      <c r="AG11" s="209">
        <v>15000</v>
      </c>
    </row>
    <row r="12" spans="1:33" x14ac:dyDescent="0.25">
      <c r="A12" s="146"/>
      <c r="B12" s="146"/>
      <c r="C12" s="146"/>
      <c r="D12" s="154"/>
      <c r="E12" s="143"/>
      <c r="G12" s="168" t="s">
        <v>106</v>
      </c>
      <c r="H12" s="123" t="s">
        <v>34</v>
      </c>
      <c r="I12" s="166" t="s">
        <v>149</v>
      </c>
      <c r="J12" s="178">
        <v>30855.96</v>
      </c>
      <c r="K12" s="123">
        <v>64</v>
      </c>
      <c r="M12" s="186" t="s">
        <v>106</v>
      </c>
      <c r="N12" s="64" t="s">
        <v>34</v>
      </c>
      <c r="O12" s="186" t="s">
        <v>42</v>
      </c>
      <c r="P12" s="190">
        <v>34777.15</v>
      </c>
      <c r="Q12" s="123">
        <v>45</v>
      </c>
      <c r="S12" s="186" t="s">
        <v>109</v>
      </c>
      <c r="T12" s="193" t="s">
        <v>34</v>
      </c>
      <c r="U12" s="64" t="s">
        <v>36</v>
      </c>
      <c r="V12" s="190">
        <v>23419.37</v>
      </c>
      <c r="W12" s="123">
        <v>73</v>
      </c>
      <c r="Y12" s="197" t="s">
        <v>106</v>
      </c>
      <c r="Z12" s="123" t="s">
        <v>43</v>
      </c>
      <c r="AA12" s="199" t="s">
        <v>158</v>
      </c>
      <c r="AB12" s="188">
        <v>35768.339999999997</v>
      </c>
      <c r="AD12" s="186" t="s">
        <v>109</v>
      </c>
      <c r="AE12" s="123" t="s">
        <v>115</v>
      </c>
      <c r="AF12" s="185" t="s">
        <v>151</v>
      </c>
      <c r="AG12" s="203">
        <v>2806.39</v>
      </c>
    </row>
    <row r="13" spans="1:33" x14ac:dyDescent="0.25">
      <c r="A13" s="146"/>
      <c r="B13" s="146"/>
      <c r="C13" s="146"/>
      <c r="D13" s="154"/>
      <c r="E13" s="143"/>
      <c r="G13" s="167" t="s">
        <v>106</v>
      </c>
      <c r="H13" s="171" t="s">
        <v>39</v>
      </c>
      <c r="I13" s="166" t="s">
        <v>149</v>
      </c>
      <c r="J13" s="177">
        <v>70145.03</v>
      </c>
      <c r="K13" s="171">
        <v>62</v>
      </c>
      <c r="M13" s="185" t="s">
        <v>106</v>
      </c>
      <c r="N13" s="64" t="s">
        <v>34</v>
      </c>
      <c r="O13" s="185" t="s">
        <v>42</v>
      </c>
      <c r="P13" s="189">
        <v>32605.73</v>
      </c>
      <c r="Q13" s="171">
        <v>48</v>
      </c>
      <c r="S13" s="185" t="s">
        <v>109</v>
      </c>
      <c r="T13" s="192" t="s">
        <v>34</v>
      </c>
      <c r="U13" s="64" t="s">
        <v>36</v>
      </c>
      <c r="V13" s="189">
        <v>18009.75</v>
      </c>
      <c r="W13" s="171">
        <v>61</v>
      </c>
      <c r="Y13" s="196" t="s">
        <v>106</v>
      </c>
      <c r="Z13" s="171" t="s">
        <v>115</v>
      </c>
      <c r="AA13" s="169" t="s">
        <v>159</v>
      </c>
      <c r="AB13" s="187">
        <v>43772.56</v>
      </c>
      <c r="AD13" s="164"/>
      <c r="AE13" s="146"/>
      <c r="AF13" s="206"/>
      <c r="AG13" s="155"/>
    </row>
    <row r="14" spans="1:33" x14ac:dyDescent="0.25">
      <c r="A14" s="146"/>
      <c r="B14" s="146"/>
      <c r="C14" s="146"/>
      <c r="D14" s="154"/>
      <c r="E14" s="143"/>
      <c r="G14" s="168" t="s">
        <v>106</v>
      </c>
      <c r="H14" s="123" t="s">
        <v>39</v>
      </c>
      <c r="I14" s="166" t="s">
        <v>149</v>
      </c>
      <c r="J14" s="178">
        <v>34794.74</v>
      </c>
      <c r="K14" s="123">
        <v>73</v>
      </c>
      <c r="M14" s="186" t="s">
        <v>106</v>
      </c>
      <c r="N14" s="64" t="s">
        <v>34</v>
      </c>
      <c r="O14" s="186" t="s">
        <v>42</v>
      </c>
      <c r="P14" s="190">
        <v>32825.65</v>
      </c>
      <c r="Q14" s="123">
        <v>53</v>
      </c>
      <c r="S14" s="186" t="s">
        <v>109</v>
      </c>
      <c r="T14" s="193" t="s">
        <v>39</v>
      </c>
      <c r="U14" s="64" t="s">
        <v>36</v>
      </c>
      <c r="V14" s="190">
        <v>18009.75</v>
      </c>
      <c r="W14" s="123">
        <v>93</v>
      </c>
      <c r="Y14" s="197" t="s">
        <v>106</v>
      </c>
      <c r="Z14" s="123" t="s">
        <v>43</v>
      </c>
      <c r="AA14" s="170" t="s">
        <v>158</v>
      </c>
      <c r="AB14" s="188">
        <v>44983.72</v>
      </c>
      <c r="AD14" s="164"/>
      <c r="AE14" s="146"/>
      <c r="AF14" s="206"/>
      <c r="AG14" s="155"/>
    </row>
    <row r="15" spans="1:33" x14ac:dyDescent="0.25">
      <c r="A15" s="146"/>
      <c r="B15" s="146"/>
      <c r="C15" s="146"/>
      <c r="D15" s="154"/>
      <c r="E15" s="143"/>
      <c r="G15" s="167" t="s">
        <v>106</v>
      </c>
      <c r="H15" s="171" t="s">
        <v>34</v>
      </c>
      <c r="I15" s="166" t="s">
        <v>149</v>
      </c>
      <c r="J15" s="177">
        <v>28626.37</v>
      </c>
      <c r="K15" s="171">
        <v>70</v>
      </c>
      <c r="M15" s="185" t="s">
        <v>106</v>
      </c>
      <c r="N15" s="64" t="s">
        <v>34</v>
      </c>
      <c r="O15" s="185" t="s">
        <v>42</v>
      </c>
      <c r="P15" s="189">
        <v>31513.21</v>
      </c>
      <c r="Q15" s="171">
        <v>62</v>
      </c>
      <c r="S15" s="185" t="s">
        <v>109</v>
      </c>
      <c r="T15" s="192" t="s">
        <v>39</v>
      </c>
      <c r="U15" s="64" t="s">
        <v>36</v>
      </c>
      <c r="V15" s="189">
        <v>18009.75</v>
      </c>
      <c r="W15" s="171">
        <v>65</v>
      </c>
      <c r="Y15" s="196" t="s">
        <v>106</v>
      </c>
      <c r="Z15" s="171" t="s">
        <v>43</v>
      </c>
      <c r="AA15" s="169" t="s">
        <v>158</v>
      </c>
      <c r="AB15" s="187">
        <v>46762.288</v>
      </c>
      <c r="AD15" s="164"/>
      <c r="AE15" s="146"/>
      <c r="AF15" s="206"/>
      <c r="AG15" s="155"/>
    </row>
    <row r="16" spans="1:33" x14ac:dyDescent="0.25">
      <c r="A16" s="146"/>
      <c r="B16" s="146"/>
      <c r="C16" s="146"/>
      <c r="D16" s="154"/>
      <c r="E16" s="143"/>
      <c r="G16" s="168" t="s">
        <v>106</v>
      </c>
      <c r="H16" s="123" t="s">
        <v>34</v>
      </c>
      <c r="I16" s="166" t="s">
        <v>149</v>
      </c>
      <c r="J16" s="178">
        <v>50346.62</v>
      </c>
      <c r="K16" s="123">
        <v>74</v>
      </c>
      <c r="M16" s="186" t="s">
        <v>106</v>
      </c>
      <c r="N16" s="64" t="s">
        <v>39</v>
      </c>
      <c r="O16" s="186" t="s">
        <v>42</v>
      </c>
      <c r="P16" s="190">
        <v>30280.2</v>
      </c>
      <c r="Q16" s="123">
        <v>52</v>
      </c>
      <c r="S16" s="186" t="s">
        <v>109</v>
      </c>
      <c r="T16" s="193" t="s">
        <v>39</v>
      </c>
      <c r="U16" s="64" t="s">
        <v>36</v>
      </c>
      <c r="V16" s="190">
        <v>24865.47</v>
      </c>
      <c r="W16" s="123">
        <v>73</v>
      </c>
      <c r="Y16" s="197" t="s">
        <v>106</v>
      </c>
      <c r="Z16" s="123" t="s">
        <v>115</v>
      </c>
      <c r="AA16" s="170" t="s">
        <v>160</v>
      </c>
      <c r="AB16" s="188">
        <v>7878.3014999999996</v>
      </c>
      <c r="AD16" s="145"/>
      <c r="AE16" s="145"/>
      <c r="AF16" s="145"/>
      <c r="AG16" s="145"/>
    </row>
    <row r="17" spans="1:33" x14ac:dyDescent="0.25">
      <c r="A17" s="146"/>
      <c r="B17" s="146"/>
      <c r="C17" s="146"/>
      <c r="D17" s="154"/>
      <c r="E17" s="143"/>
      <c r="G17" s="167" t="s">
        <v>106</v>
      </c>
      <c r="H17" s="171" t="s">
        <v>39</v>
      </c>
      <c r="I17" s="166" t="s">
        <v>149</v>
      </c>
      <c r="J17" s="177">
        <v>34857.67</v>
      </c>
      <c r="K17" s="171">
        <v>70</v>
      </c>
      <c r="M17" s="185" t="s">
        <v>106</v>
      </c>
      <c r="N17" s="64" t="s">
        <v>34</v>
      </c>
      <c r="O17" s="185" t="s">
        <v>42</v>
      </c>
      <c r="P17" s="189">
        <v>35768.339999999997</v>
      </c>
      <c r="Q17" s="171">
        <v>62</v>
      </c>
      <c r="S17" s="185" t="s">
        <v>109</v>
      </c>
      <c r="T17" s="192" t="s">
        <v>34</v>
      </c>
      <c r="U17" s="64" t="s">
        <v>36</v>
      </c>
      <c r="V17" s="189">
        <v>24590.5</v>
      </c>
      <c r="W17" s="171">
        <v>54</v>
      </c>
      <c r="Y17" s="196" t="s">
        <v>106</v>
      </c>
      <c r="Z17" s="171" t="s">
        <v>43</v>
      </c>
      <c r="AA17" s="169" t="s">
        <v>158</v>
      </c>
      <c r="AB17" s="187">
        <v>35247.820999999996</v>
      </c>
      <c r="AD17" s="145"/>
      <c r="AE17" s="145"/>
      <c r="AF17" s="145"/>
      <c r="AG17" s="145"/>
    </row>
    <row r="18" spans="1:33" x14ac:dyDescent="0.25">
      <c r="A18" s="146"/>
      <c r="B18" s="146"/>
      <c r="C18" s="146"/>
      <c r="D18" s="154"/>
      <c r="E18" s="143"/>
      <c r="G18" s="168" t="s">
        <v>106</v>
      </c>
      <c r="H18" s="123" t="s">
        <v>34</v>
      </c>
      <c r="I18" s="166" t="s">
        <v>149</v>
      </c>
      <c r="J18" s="178">
        <v>25774.87</v>
      </c>
      <c r="K18" s="123">
        <v>72</v>
      </c>
      <c r="M18" s="186" t="s">
        <v>106</v>
      </c>
      <c r="N18" s="64" t="s">
        <v>34</v>
      </c>
      <c r="O18" s="186" t="s">
        <v>42</v>
      </c>
      <c r="P18" s="190">
        <v>34763.949999999997</v>
      </c>
      <c r="Q18" s="123">
        <v>59</v>
      </c>
      <c r="S18" s="186" t="s">
        <v>109</v>
      </c>
      <c r="T18" s="193" t="s">
        <v>34</v>
      </c>
      <c r="U18" s="64" t="s">
        <v>36</v>
      </c>
      <c r="V18" s="190">
        <v>18009.75</v>
      </c>
      <c r="W18" s="123">
        <v>73</v>
      </c>
      <c r="Y18" s="197" t="s">
        <v>106</v>
      </c>
      <c r="Z18" s="123" t="s">
        <v>43</v>
      </c>
      <c r="AA18" s="170" t="s">
        <v>157</v>
      </c>
      <c r="AB18" s="188">
        <v>43347.163999999997</v>
      </c>
    </row>
    <row r="19" spans="1:33" x14ac:dyDescent="0.25">
      <c r="A19" s="146"/>
      <c r="B19" s="146"/>
      <c r="C19" s="146"/>
      <c r="D19" s="154"/>
      <c r="E19" s="143"/>
      <c r="G19" s="167" t="s">
        <v>106</v>
      </c>
      <c r="H19" s="171" t="s">
        <v>34</v>
      </c>
      <c r="I19" s="166" t="s">
        <v>149</v>
      </c>
      <c r="J19" s="177">
        <v>20504.310000000001</v>
      </c>
      <c r="K19" s="171">
        <v>64</v>
      </c>
      <c r="M19" s="185" t="s">
        <v>106</v>
      </c>
      <c r="N19" s="64" t="s">
        <v>34</v>
      </c>
      <c r="O19" s="185" t="s">
        <v>42</v>
      </c>
      <c r="P19" s="189">
        <v>24418</v>
      </c>
      <c r="Q19" s="171">
        <v>53</v>
      </c>
      <c r="S19" s="185" t="s">
        <v>109</v>
      </c>
      <c r="T19" s="192" t="s">
        <v>34</v>
      </c>
      <c r="U19" s="64" t="s">
        <v>36</v>
      </c>
      <c r="V19" s="189">
        <v>16372.5</v>
      </c>
      <c r="W19" s="171">
        <v>62</v>
      </c>
      <c r="Y19" s="196" t="s">
        <v>106</v>
      </c>
      <c r="Z19" s="171" t="s">
        <v>115</v>
      </c>
      <c r="AA19" s="169" t="s">
        <v>159</v>
      </c>
      <c r="AB19" s="187">
        <v>55675.92</v>
      </c>
    </row>
    <row r="20" spans="1:33" x14ac:dyDescent="0.25">
      <c r="A20" s="146"/>
      <c r="B20" s="146"/>
      <c r="C20" s="146"/>
      <c r="D20" s="154"/>
      <c r="E20" s="143"/>
      <c r="G20" s="168" t="s">
        <v>106</v>
      </c>
      <c r="H20" s="123" t="s">
        <v>34</v>
      </c>
      <c r="I20" s="166" t="s">
        <v>149</v>
      </c>
      <c r="J20" s="178">
        <v>40950.39</v>
      </c>
      <c r="K20" s="123">
        <v>69</v>
      </c>
      <c r="M20" s="186" t="s">
        <v>106</v>
      </c>
      <c r="N20" s="64" t="s">
        <v>34</v>
      </c>
      <c r="O20" s="186" t="s">
        <v>42</v>
      </c>
      <c r="P20" s="190">
        <v>34158.370000000003</v>
      </c>
      <c r="Q20" s="123">
        <v>65</v>
      </c>
      <c r="S20" s="145"/>
      <c r="T20" s="194"/>
      <c r="U20" s="146"/>
      <c r="V20" s="195"/>
      <c r="W20" s="143"/>
      <c r="Y20" s="197" t="s">
        <v>106</v>
      </c>
      <c r="Z20" s="123" t="s">
        <v>115</v>
      </c>
      <c r="AA20" s="170" t="s">
        <v>157</v>
      </c>
      <c r="AB20" s="188">
        <v>23391.368000000002</v>
      </c>
    </row>
    <row r="21" spans="1:33" x14ac:dyDescent="0.25">
      <c r="A21" s="146"/>
      <c r="B21" s="146"/>
      <c r="C21" s="146"/>
      <c r="D21" s="154"/>
      <c r="E21" s="143"/>
      <c r="G21" s="167" t="s">
        <v>106</v>
      </c>
      <c r="H21" s="172" t="s">
        <v>34</v>
      </c>
      <c r="I21" s="166" t="s">
        <v>149</v>
      </c>
      <c r="J21" s="177">
        <v>105878.7</v>
      </c>
      <c r="K21" s="171">
        <v>57</v>
      </c>
      <c r="M21" s="185" t="s">
        <v>106</v>
      </c>
      <c r="N21" s="64" t="s">
        <v>34</v>
      </c>
      <c r="O21" s="185" t="s">
        <v>42</v>
      </c>
      <c r="P21" s="189">
        <v>37760.9</v>
      </c>
      <c r="Q21" s="171">
        <v>42</v>
      </c>
      <c r="S21" s="145"/>
      <c r="T21" s="194"/>
      <c r="U21" s="146"/>
      <c r="V21" s="195"/>
      <c r="W21" s="143"/>
      <c r="Y21" s="196" t="s">
        <v>106</v>
      </c>
      <c r="Z21" s="171" t="s">
        <v>43</v>
      </c>
      <c r="AA21" s="169" t="s">
        <v>161</v>
      </c>
      <c r="AB21" s="187">
        <v>7797.1382609120001</v>
      </c>
    </row>
    <row r="22" spans="1:33" x14ac:dyDescent="0.25">
      <c r="A22" s="146"/>
      <c r="B22" s="146"/>
      <c r="C22" s="146"/>
      <c r="D22" s="154"/>
      <c r="E22" s="143"/>
      <c r="G22" s="168" t="s">
        <v>106</v>
      </c>
      <c r="H22" s="173" t="s">
        <v>34</v>
      </c>
      <c r="I22" s="166" t="s">
        <v>149</v>
      </c>
      <c r="J22" s="178">
        <v>48000.2</v>
      </c>
      <c r="K22" s="123">
        <v>64</v>
      </c>
      <c r="M22" s="146"/>
      <c r="N22" s="146"/>
      <c r="O22" s="146"/>
      <c r="P22" s="155"/>
      <c r="Q22" s="146"/>
      <c r="S22" s="145"/>
      <c r="T22" s="194"/>
      <c r="U22" s="146"/>
      <c r="V22" s="195"/>
      <c r="W22" s="143"/>
      <c r="Y22" s="197" t="s">
        <v>106</v>
      </c>
      <c r="Z22" s="123" t="s">
        <v>43</v>
      </c>
      <c r="AA22" s="170" t="s">
        <v>161</v>
      </c>
      <c r="AB22" s="188">
        <v>7797.2248109759994</v>
      </c>
    </row>
    <row r="23" spans="1:33" x14ac:dyDescent="0.25">
      <c r="A23" s="146"/>
      <c r="B23" s="146"/>
      <c r="C23" s="146"/>
      <c r="D23" s="154"/>
      <c r="E23" s="143"/>
      <c r="G23" s="167" t="s">
        <v>106</v>
      </c>
      <c r="H23" s="172" t="s">
        <v>34</v>
      </c>
      <c r="I23" s="166" t="s">
        <v>149</v>
      </c>
      <c r="J23" s="177">
        <v>92863.61</v>
      </c>
      <c r="K23" s="171">
        <v>71</v>
      </c>
      <c r="M23" s="146"/>
      <c r="N23" s="146"/>
      <c r="O23" s="146"/>
      <c r="P23" s="155"/>
      <c r="Q23" s="146"/>
      <c r="S23" s="145"/>
      <c r="T23" s="194"/>
      <c r="U23" s="146"/>
      <c r="V23" s="195"/>
      <c r="W23" s="143"/>
      <c r="Y23" s="196" t="s">
        <v>106</v>
      </c>
      <c r="Z23" s="171" t="s">
        <v>43</v>
      </c>
      <c r="AA23" s="169" t="s">
        <v>161</v>
      </c>
      <c r="AB23" s="187">
        <v>7797.2248109759994</v>
      </c>
    </row>
    <row r="24" spans="1:33" x14ac:dyDescent="0.25">
      <c r="A24" s="146"/>
      <c r="B24" s="146"/>
      <c r="C24" s="146"/>
      <c r="D24" s="154"/>
      <c r="E24" s="143"/>
      <c r="G24" s="168" t="s">
        <v>106</v>
      </c>
      <c r="H24" s="173" t="s">
        <v>34</v>
      </c>
      <c r="I24" s="166" t="s">
        <v>149</v>
      </c>
      <c r="J24" s="178">
        <v>26232.33</v>
      </c>
      <c r="K24" s="123">
        <v>69</v>
      </c>
      <c r="M24" s="146"/>
      <c r="N24" s="146"/>
      <c r="O24" s="146"/>
      <c r="P24" s="155"/>
      <c r="Q24" s="146"/>
      <c r="R24" s="145"/>
      <c r="S24" s="145"/>
      <c r="T24" s="194"/>
      <c r="U24" s="146"/>
      <c r="V24" s="195"/>
      <c r="W24" s="143"/>
      <c r="Y24" s="197" t="s">
        <v>106</v>
      </c>
      <c r="Z24" s="123" t="s">
        <v>43</v>
      </c>
      <c r="AA24" s="170" t="s">
        <v>158</v>
      </c>
      <c r="AB24" s="188">
        <v>30503.898000000001</v>
      </c>
    </row>
    <row r="25" spans="1:33" x14ac:dyDescent="0.25">
      <c r="A25" s="146"/>
      <c r="B25" s="146"/>
      <c r="C25" s="146"/>
      <c r="D25" s="154"/>
      <c r="E25" s="143"/>
      <c r="G25" s="167" t="s">
        <v>106</v>
      </c>
      <c r="H25" s="171" t="s">
        <v>34</v>
      </c>
      <c r="I25" s="166" t="s">
        <v>149</v>
      </c>
      <c r="J25" s="177">
        <v>35010.76</v>
      </c>
      <c r="K25" s="171">
        <v>74</v>
      </c>
      <c r="M25" s="146"/>
      <c r="N25" s="146"/>
      <c r="O25" s="146"/>
      <c r="P25" s="155"/>
      <c r="Q25" s="146"/>
      <c r="R25" s="145"/>
      <c r="S25" s="145"/>
      <c r="T25" s="194"/>
      <c r="U25" s="146"/>
      <c r="V25" s="195"/>
      <c r="W25" s="143"/>
      <c r="Y25" s="196" t="s">
        <v>106</v>
      </c>
      <c r="Z25" s="171" t="s">
        <v>43</v>
      </c>
      <c r="AA25" s="169" t="s">
        <v>158</v>
      </c>
      <c r="AB25" s="187">
        <v>25290.69</v>
      </c>
    </row>
    <row r="26" spans="1:33" x14ac:dyDescent="0.25">
      <c r="A26" s="146"/>
      <c r="B26" s="146"/>
      <c r="C26" s="146"/>
      <c r="D26" s="154"/>
      <c r="E26" s="143"/>
      <c r="G26" s="168" t="s">
        <v>106</v>
      </c>
      <c r="H26" s="173" t="s">
        <v>34</v>
      </c>
      <c r="I26" s="166" t="s">
        <v>149</v>
      </c>
      <c r="J26" s="179">
        <v>34026.089999999997</v>
      </c>
      <c r="K26" s="123">
        <v>69</v>
      </c>
      <c r="M26" s="146"/>
      <c r="N26" s="146"/>
      <c r="O26" s="146"/>
      <c r="P26" s="155"/>
      <c r="Q26" s="146"/>
      <c r="R26" s="145"/>
      <c r="S26" s="145"/>
      <c r="T26" s="145"/>
      <c r="U26" s="145"/>
      <c r="V26" s="145"/>
      <c r="W26" s="145"/>
      <c r="Y26" s="197" t="s">
        <v>106</v>
      </c>
      <c r="Z26" s="123" t="s">
        <v>115</v>
      </c>
      <c r="AA26" s="170" t="s">
        <v>162</v>
      </c>
      <c r="AB26" s="188">
        <v>25290.69</v>
      </c>
    </row>
    <row r="27" spans="1:33" x14ac:dyDescent="0.25">
      <c r="A27" s="146"/>
      <c r="B27" s="146"/>
      <c r="C27" s="146"/>
      <c r="D27" s="154"/>
      <c r="E27" s="143"/>
      <c r="G27" s="167" t="s">
        <v>106</v>
      </c>
      <c r="H27" s="172" t="s">
        <v>34</v>
      </c>
      <c r="I27" s="166" t="s">
        <v>149</v>
      </c>
      <c r="J27" s="180">
        <v>55271.5</v>
      </c>
      <c r="K27" s="171">
        <v>68</v>
      </c>
      <c r="M27" s="146"/>
      <c r="N27" s="146"/>
      <c r="O27" s="146"/>
      <c r="P27" s="155"/>
      <c r="Q27" s="146"/>
      <c r="R27" s="145"/>
      <c r="S27" s="145"/>
      <c r="T27" s="145"/>
      <c r="U27" s="145"/>
      <c r="V27" s="145"/>
      <c r="W27" s="145"/>
      <c r="Y27" s="196" t="s">
        <v>106</v>
      </c>
      <c r="Z27" s="171" t="s">
        <v>43</v>
      </c>
      <c r="AA27" s="169" t="s">
        <v>158</v>
      </c>
      <c r="AB27" s="187">
        <v>15023.823</v>
      </c>
    </row>
    <row r="28" spans="1:33" ht="30" x14ac:dyDescent="0.25">
      <c r="A28" s="146"/>
      <c r="B28" s="146"/>
      <c r="C28" s="146"/>
      <c r="D28" s="154"/>
      <c r="E28" s="143"/>
      <c r="G28" s="168" t="s">
        <v>106</v>
      </c>
      <c r="H28" s="173" t="s">
        <v>34</v>
      </c>
      <c r="I28" s="166" t="s">
        <v>149</v>
      </c>
      <c r="J28" s="179">
        <v>30188.16</v>
      </c>
      <c r="K28" s="123">
        <v>58</v>
      </c>
      <c r="M28" s="146"/>
      <c r="N28" s="286" t="s">
        <v>166</v>
      </c>
      <c r="O28" s="184" t="s">
        <v>167</v>
      </c>
      <c r="P28" s="155"/>
      <c r="Q28" s="146"/>
      <c r="Y28" s="197" t="s">
        <v>106</v>
      </c>
      <c r="Z28" s="123" t="s">
        <v>115</v>
      </c>
      <c r="AA28" s="170" t="s">
        <v>162</v>
      </c>
      <c r="AB28" s="188">
        <v>3755.9557500000001</v>
      </c>
    </row>
    <row r="29" spans="1:33" ht="31.5" x14ac:dyDescent="0.25">
      <c r="A29" s="146"/>
      <c r="B29" s="146"/>
      <c r="C29" s="146"/>
      <c r="D29" s="154"/>
      <c r="E29" s="143"/>
      <c r="G29" s="167" t="s">
        <v>106</v>
      </c>
      <c r="H29" s="172" t="s">
        <v>34</v>
      </c>
      <c r="I29" s="166" t="s">
        <v>149</v>
      </c>
      <c r="J29" s="180">
        <v>35732.26</v>
      </c>
      <c r="K29" s="171">
        <v>91</v>
      </c>
      <c r="M29" s="146"/>
      <c r="N29" s="285" t="s">
        <v>168</v>
      </c>
      <c r="O29" s="283">
        <v>7</v>
      </c>
      <c r="P29" s="155"/>
      <c r="Q29" s="146"/>
      <c r="Y29" s="196" t="s">
        <v>106</v>
      </c>
      <c r="Z29" s="171" t="s">
        <v>115</v>
      </c>
      <c r="AA29" s="169" t="s">
        <v>162</v>
      </c>
      <c r="AB29" s="187">
        <v>3755.9557500000001</v>
      </c>
    </row>
    <row r="30" spans="1:33" ht="15.75" x14ac:dyDescent="0.25">
      <c r="G30" s="168" t="s">
        <v>108</v>
      </c>
      <c r="H30" s="123" t="s">
        <v>34</v>
      </c>
      <c r="I30" s="166" t="s">
        <v>149</v>
      </c>
      <c r="J30" s="178">
        <v>52785.279999999999</v>
      </c>
      <c r="K30" s="123">
        <v>71</v>
      </c>
      <c r="M30" s="146"/>
      <c r="N30" s="283" t="s">
        <v>169</v>
      </c>
      <c r="O30" s="283">
        <v>3</v>
      </c>
      <c r="P30" s="155"/>
      <c r="Q30" s="146"/>
      <c r="Y30" s="197" t="s">
        <v>106</v>
      </c>
      <c r="Z30" s="123" t="s">
        <v>115</v>
      </c>
      <c r="AA30" s="170" t="s">
        <v>162</v>
      </c>
      <c r="AB30" s="188">
        <v>3755.9557500000001</v>
      </c>
    </row>
    <row r="31" spans="1:33" ht="15.75" x14ac:dyDescent="0.25">
      <c r="G31" s="167" t="s">
        <v>108</v>
      </c>
      <c r="H31" s="171" t="s">
        <v>34</v>
      </c>
      <c r="I31" s="166" t="s">
        <v>149</v>
      </c>
      <c r="J31" s="177">
        <v>34021.370000000003</v>
      </c>
      <c r="K31" s="171">
        <v>67</v>
      </c>
      <c r="M31" s="146"/>
      <c r="N31" s="284" t="s">
        <v>170</v>
      </c>
      <c r="O31" s="284">
        <v>2</v>
      </c>
      <c r="P31" s="155"/>
      <c r="Q31" s="146"/>
      <c r="Y31" s="196" t="s">
        <v>106</v>
      </c>
      <c r="Z31" s="171" t="s">
        <v>115</v>
      </c>
      <c r="AA31" s="169" t="s">
        <v>162</v>
      </c>
      <c r="AB31" s="187">
        <v>3755.9557500000001</v>
      </c>
    </row>
    <row r="32" spans="1:33" ht="15.75" x14ac:dyDescent="0.25">
      <c r="G32" s="168" t="s">
        <v>108</v>
      </c>
      <c r="H32" s="123" t="s">
        <v>34</v>
      </c>
      <c r="I32" s="166" t="s">
        <v>149</v>
      </c>
      <c r="J32" s="178">
        <v>44867.48</v>
      </c>
      <c r="K32" s="123">
        <v>66</v>
      </c>
      <c r="M32" s="146"/>
      <c r="N32" s="283" t="s">
        <v>171</v>
      </c>
      <c r="O32" s="283">
        <v>1</v>
      </c>
      <c r="P32" s="155"/>
      <c r="Q32" s="146"/>
      <c r="Y32" s="197" t="s">
        <v>150</v>
      </c>
      <c r="Z32" s="123" t="s">
        <v>43</v>
      </c>
      <c r="AA32" s="170" t="s">
        <v>163</v>
      </c>
      <c r="AB32" s="188">
        <v>4804.8</v>
      </c>
    </row>
    <row r="33" spans="7:28" ht="15.75" x14ac:dyDescent="0.25">
      <c r="G33" s="167" t="s">
        <v>108</v>
      </c>
      <c r="H33" s="171" t="s">
        <v>34</v>
      </c>
      <c r="I33" s="166" t="s">
        <v>149</v>
      </c>
      <c r="J33" s="177">
        <v>23781.68</v>
      </c>
      <c r="K33" s="171">
        <v>92</v>
      </c>
      <c r="M33" s="146"/>
      <c r="N33" s="283" t="s">
        <v>172</v>
      </c>
      <c r="O33" s="283">
        <v>1</v>
      </c>
      <c r="P33" s="155"/>
      <c r="Q33" s="146"/>
      <c r="Y33" s="196" t="s">
        <v>150</v>
      </c>
      <c r="Z33" s="171" t="s">
        <v>115</v>
      </c>
      <c r="AA33" s="169" t="s">
        <v>157</v>
      </c>
      <c r="AB33" s="187">
        <v>44588.54</v>
      </c>
    </row>
    <row r="34" spans="7:28" ht="15.75" x14ac:dyDescent="0.25">
      <c r="G34" s="168" t="s">
        <v>108</v>
      </c>
      <c r="H34" s="123" t="s">
        <v>34</v>
      </c>
      <c r="I34" s="166" t="s">
        <v>149</v>
      </c>
      <c r="J34" s="178">
        <v>49744.35</v>
      </c>
      <c r="K34" s="123">
        <v>64</v>
      </c>
      <c r="M34" s="146"/>
      <c r="N34" s="283" t="s">
        <v>173</v>
      </c>
      <c r="O34" s="283">
        <v>1</v>
      </c>
      <c r="P34" s="155"/>
      <c r="Q34" s="146"/>
      <c r="Y34" s="197" t="s">
        <v>108</v>
      </c>
      <c r="Z34" s="123" t="s">
        <v>115</v>
      </c>
      <c r="AA34" s="170" t="s">
        <v>157</v>
      </c>
      <c r="AB34" s="188">
        <v>13125</v>
      </c>
    </row>
    <row r="35" spans="7:28" ht="15.75" x14ac:dyDescent="0.25">
      <c r="G35" s="167" t="s">
        <v>108</v>
      </c>
      <c r="H35" s="171" t="s">
        <v>34</v>
      </c>
      <c r="I35" s="166" t="s">
        <v>149</v>
      </c>
      <c r="J35" s="177">
        <v>31994.68</v>
      </c>
      <c r="K35" s="171">
        <v>72</v>
      </c>
      <c r="M35" s="146"/>
      <c r="N35" s="283" t="s">
        <v>174</v>
      </c>
      <c r="O35" s="283">
        <v>1</v>
      </c>
      <c r="P35" s="155"/>
      <c r="Q35" s="146"/>
      <c r="Y35" s="196" t="s">
        <v>108</v>
      </c>
      <c r="Z35" s="171" t="s">
        <v>43</v>
      </c>
      <c r="AA35" s="169" t="s">
        <v>164</v>
      </c>
      <c r="AB35" s="187">
        <v>13125</v>
      </c>
    </row>
    <row r="36" spans="7:28" ht="31.5" x14ac:dyDescent="0.25">
      <c r="G36" s="168" t="s">
        <v>108</v>
      </c>
      <c r="H36" s="123" t="s">
        <v>39</v>
      </c>
      <c r="I36" s="166" t="s">
        <v>149</v>
      </c>
      <c r="J36" s="178">
        <v>29883.25</v>
      </c>
      <c r="K36" s="123">
        <v>72</v>
      </c>
      <c r="M36" s="146"/>
      <c r="N36" s="285" t="s">
        <v>175</v>
      </c>
      <c r="O36" s="283">
        <v>1</v>
      </c>
      <c r="P36" s="155"/>
      <c r="Q36" s="146"/>
      <c r="Y36" s="197" t="s">
        <v>108</v>
      </c>
      <c r="Z36" s="123" t="s">
        <v>43</v>
      </c>
      <c r="AA36" s="170" t="s">
        <v>157</v>
      </c>
      <c r="AB36" s="188">
        <v>23946.38</v>
      </c>
    </row>
    <row r="37" spans="7:28" x14ac:dyDescent="0.25">
      <c r="G37" s="167" t="s">
        <v>108</v>
      </c>
      <c r="H37" s="171" t="s">
        <v>39</v>
      </c>
      <c r="I37" s="166" t="s">
        <v>149</v>
      </c>
      <c r="J37" s="177">
        <v>34794.74</v>
      </c>
      <c r="K37" s="171">
        <v>73</v>
      </c>
      <c r="M37" s="146"/>
      <c r="N37" s="184" t="s">
        <v>176</v>
      </c>
      <c r="O37" s="184">
        <f>SUM(O29:O36)</f>
        <v>17</v>
      </c>
      <c r="P37" s="155"/>
      <c r="Q37" s="146"/>
      <c r="Y37" s="196" t="s">
        <v>108</v>
      </c>
      <c r="Z37" s="171" t="s">
        <v>115</v>
      </c>
      <c r="AA37" s="169" t="s">
        <v>157</v>
      </c>
      <c r="AB37" s="187">
        <v>20795.54</v>
      </c>
    </row>
    <row r="38" spans="7:28" x14ac:dyDescent="0.25">
      <c r="G38" s="168" t="s">
        <v>108</v>
      </c>
      <c r="H38" s="123" t="s">
        <v>39</v>
      </c>
      <c r="I38" s="166" t="s">
        <v>149</v>
      </c>
      <c r="J38" s="178">
        <v>34232.43</v>
      </c>
      <c r="K38" s="123">
        <v>73</v>
      </c>
      <c r="M38" s="146"/>
      <c r="N38" s="146"/>
      <c r="O38" s="146"/>
      <c r="P38" s="155"/>
      <c r="Q38" s="146"/>
      <c r="Y38" s="197" t="s">
        <v>108</v>
      </c>
      <c r="Z38" s="123" t="s">
        <v>115</v>
      </c>
      <c r="AA38" s="170" t="s">
        <v>157</v>
      </c>
      <c r="AB38" s="188">
        <v>24761.71</v>
      </c>
    </row>
    <row r="39" spans="7:28" x14ac:dyDescent="0.25">
      <c r="G39" s="167" t="s">
        <v>108</v>
      </c>
      <c r="H39" s="171" t="s">
        <v>39</v>
      </c>
      <c r="I39" s="166" t="s">
        <v>149</v>
      </c>
      <c r="J39" s="177">
        <v>25017.37</v>
      </c>
      <c r="K39" s="171">
        <v>74</v>
      </c>
      <c r="M39" s="146"/>
      <c r="N39" s="146"/>
      <c r="O39" s="146"/>
      <c r="P39" s="155"/>
      <c r="Q39" s="146"/>
      <c r="Y39" s="196" t="s">
        <v>108</v>
      </c>
      <c r="Z39" s="171" t="s">
        <v>115</v>
      </c>
      <c r="AA39" s="169" t="s">
        <v>159</v>
      </c>
      <c r="AB39" s="187">
        <v>20361.248000000003</v>
      </c>
    </row>
    <row r="40" spans="7:28" x14ac:dyDescent="0.25">
      <c r="G40" s="168" t="s">
        <v>108</v>
      </c>
      <c r="H40" s="123" t="s">
        <v>39</v>
      </c>
      <c r="I40" s="166" t="s">
        <v>149</v>
      </c>
      <c r="J40" s="178">
        <v>23649.24</v>
      </c>
      <c r="K40" s="123">
        <v>78</v>
      </c>
      <c r="M40" s="146"/>
      <c r="N40" s="146"/>
      <c r="O40" s="146"/>
      <c r="P40" s="155"/>
      <c r="Q40" s="146"/>
      <c r="Y40" s="197" t="s">
        <v>108</v>
      </c>
      <c r="Z40" s="123" t="s">
        <v>43</v>
      </c>
      <c r="AA40" s="170" t="s">
        <v>161</v>
      </c>
      <c r="AB40" s="188">
        <v>20361.248000000003</v>
      </c>
    </row>
    <row r="41" spans="7:28" x14ac:dyDescent="0.25">
      <c r="G41" s="167" t="s">
        <v>108</v>
      </c>
      <c r="H41" s="171" t="s">
        <v>34</v>
      </c>
      <c r="I41" s="166" t="s">
        <v>149</v>
      </c>
      <c r="J41" s="177">
        <v>35270.370000000003</v>
      </c>
      <c r="K41" s="171">
        <v>67</v>
      </c>
      <c r="M41" s="146"/>
      <c r="N41" s="146"/>
      <c r="O41" s="146"/>
      <c r="P41" s="155"/>
      <c r="Q41" s="146"/>
      <c r="Y41" s="196" t="s">
        <v>108</v>
      </c>
      <c r="Z41" s="171" t="s">
        <v>43</v>
      </c>
      <c r="AA41" s="169" t="s">
        <v>158</v>
      </c>
      <c r="AB41" s="187">
        <v>44416.304000000004</v>
      </c>
    </row>
    <row r="42" spans="7:28" x14ac:dyDescent="0.25">
      <c r="G42" s="168" t="s">
        <v>108</v>
      </c>
      <c r="H42" s="123" t="s">
        <v>34</v>
      </c>
      <c r="I42" s="166" t="s">
        <v>149</v>
      </c>
      <c r="J42" s="178">
        <v>53333.56</v>
      </c>
      <c r="K42" s="123">
        <v>72</v>
      </c>
      <c r="Y42" s="197" t="s">
        <v>108</v>
      </c>
      <c r="Z42" s="123" t="s">
        <v>43</v>
      </c>
      <c r="AA42" s="170" t="s">
        <v>158</v>
      </c>
      <c r="AB42" s="188">
        <v>45387.44</v>
      </c>
    </row>
    <row r="43" spans="7:28" x14ac:dyDescent="0.25">
      <c r="G43" s="167" t="s">
        <v>108</v>
      </c>
      <c r="H43" s="171" t="s">
        <v>34</v>
      </c>
      <c r="I43" s="166" t="s">
        <v>149</v>
      </c>
      <c r="J43" s="177">
        <v>40950.39</v>
      </c>
      <c r="K43" s="171">
        <v>69</v>
      </c>
      <c r="Y43" s="196" t="s">
        <v>108</v>
      </c>
      <c r="Z43" s="171" t="s">
        <v>115</v>
      </c>
      <c r="AA43" s="169" t="s">
        <v>160</v>
      </c>
      <c r="AB43" s="187">
        <v>4456.4913749999996</v>
      </c>
    </row>
    <row r="44" spans="7:28" x14ac:dyDescent="0.25">
      <c r="G44" s="168" t="s">
        <v>108</v>
      </c>
      <c r="H44" s="123" t="s">
        <v>34</v>
      </c>
      <c r="I44" s="166" t="s">
        <v>149</v>
      </c>
      <c r="J44" s="178">
        <v>50528.959999999999</v>
      </c>
      <c r="K44" s="123">
        <v>64</v>
      </c>
      <c r="Y44" s="197" t="s">
        <v>108</v>
      </c>
      <c r="Z44" s="123" t="s">
        <v>43</v>
      </c>
      <c r="AA44" s="170" t="s">
        <v>163</v>
      </c>
      <c r="AB44" s="188">
        <v>4456.4913749999996</v>
      </c>
    </row>
    <row r="45" spans="7:28" x14ac:dyDescent="0.25">
      <c r="G45" s="167" t="s">
        <v>108</v>
      </c>
      <c r="H45" s="171" t="s">
        <v>34</v>
      </c>
      <c r="I45" s="166" t="s">
        <v>149</v>
      </c>
      <c r="J45" s="177">
        <v>34684.49</v>
      </c>
      <c r="K45" s="171">
        <v>73</v>
      </c>
      <c r="Y45" s="196" t="s">
        <v>108</v>
      </c>
      <c r="Z45" s="171" t="s">
        <v>115</v>
      </c>
      <c r="AA45" s="169" t="s">
        <v>159</v>
      </c>
      <c r="AB45" s="187">
        <v>43439.576000000001</v>
      </c>
    </row>
    <row r="46" spans="7:28" x14ac:dyDescent="0.25">
      <c r="G46" s="168" t="s">
        <v>108</v>
      </c>
      <c r="H46" s="123" t="s">
        <v>34</v>
      </c>
      <c r="I46" s="166" t="s">
        <v>149</v>
      </c>
      <c r="J46" s="178">
        <v>108292.9</v>
      </c>
      <c r="K46" s="123">
        <v>70</v>
      </c>
      <c r="Y46" s="197" t="s">
        <v>108</v>
      </c>
      <c r="Z46" s="123" t="s">
        <v>115</v>
      </c>
      <c r="AA46" s="170" t="s">
        <v>157</v>
      </c>
      <c r="AB46" s="188">
        <v>22320.55</v>
      </c>
    </row>
    <row r="47" spans="7:28" x14ac:dyDescent="0.25">
      <c r="G47" s="167" t="s">
        <v>108</v>
      </c>
      <c r="H47" s="172" t="s">
        <v>34</v>
      </c>
      <c r="I47" s="166" t="s">
        <v>149</v>
      </c>
      <c r="J47" s="177">
        <v>50790.83</v>
      </c>
      <c r="K47" s="171">
        <v>60</v>
      </c>
      <c r="Y47" s="196" t="s">
        <v>108</v>
      </c>
      <c r="Z47" s="171" t="s">
        <v>43</v>
      </c>
      <c r="AA47" s="169" t="s">
        <v>158</v>
      </c>
      <c r="AB47" s="187">
        <v>14670.57</v>
      </c>
    </row>
    <row r="48" spans="7:28" x14ac:dyDescent="0.25">
      <c r="G48" s="168" t="s">
        <v>108</v>
      </c>
      <c r="H48" s="123" t="s">
        <v>39</v>
      </c>
      <c r="I48" s="166" t="s">
        <v>149</v>
      </c>
      <c r="J48" s="178">
        <v>38338.660000000003</v>
      </c>
      <c r="K48" s="123">
        <v>79</v>
      </c>
      <c r="Y48" s="197" t="s">
        <v>108</v>
      </c>
      <c r="Z48" s="123" t="s">
        <v>43</v>
      </c>
      <c r="AA48" s="170" t="s">
        <v>161</v>
      </c>
      <c r="AB48" s="188">
        <v>7335.2849999999999</v>
      </c>
    </row>
    <row r="49" spans="7:28" x14ac:dyDescent="0.25">
      <c r="G49" s="167" t="s">
        <v>108</v>
      </c>
      <c r="H49" s="172" t="s">
        <v>39</v>
      </c>
      <c r="I49" s="166" t="s">
        <v>149</v>
      </c>
      <c r="J49" s="177">
        <v>45333.53</v>
      </c>
      <c r="K49" s="171">
        <v>76</v>
      </c>
      <c r="Y49" s="196" t="s">
        <v>108</v>
      </c>
      <c r="Z49" s="171" t="s">
        <v>115</v>
      </c>
      <c r="AA49" s="169" t="s">
        <v>162</v>
      </c>
      <c r="AB49" s="187">
        <v>7335.2849999999999</v>
      </c>
    </row>
    <row r="50" spans="7:28" x14ac:dyDescent="0.25">
      <c r="G50" s="168" t="s">
        <v>108</v>
      </c>
      <c r="H50" s="173" t="s">
        <v>34</v>
      </c>
      <c r="I50" s="166" t="s">
        <v>149</v>
      </c>
      <c r="J50" s="178">
        <v>20192.02</v>
      </c>
      <c r="K50" s="123">
        <v>78</v>
      </c>
      <c r="Y50" s="197" t="s">
        <v>108</v>
      </c>
      <c r="Z50" s="123" t="s">
        <v>43</v>
      </c>
      <c r="AA50" s="170" t="s">
        <v>158</v>
      </c>
      <c r="AB50" s="188">
        <v>53674.32</v>
      </c>
    </row>
    <row r="51" spans="7:28" x14ac:dyDescent="0.25">
      <c r="G51" s="167" t="s">
        <v>108</v>
      </c>
      <c r="H51" s="172" t="s">
        <v>34</v>
      </c>
      <c r="I51" s="166" t="s">
        <v>149</v>
      </c>
      <c r="J51" s="177">
        <v>50346.62</v>
      </c>
      <c r="K51" s="171">
        <v>74</v>
      </c>
      <c r="Y51" s="196" t="s">
        <v>108</v>
      </c>
      <c r="Z51" s="171" t="s">
        <v>115</v>
      </c>
      <c r="AA51" s="169" t="s">
        <v>160</v>
      </c>
      <c r="AB51" s="187">
        <v>3244.7534999999998</v>
      </c>
    </row>
    <row r="52" spans="7:28" x14ac:dyDescent="0.25">
      <c r="G52" s="168" t="s">
        <v>108</v>
      </c>
      <c r="H52" s="123" t="s">
        <v>34</v>
      </c>
      <c r="I52" s="166" t="s">
        <v>149</v>
      </c>
      <c r="J52" s="178">
        <v>101360.63</v>
      </c>
      <c r="K52" s="123">
        <v>75</v>
      </c>
      <c r="Y52" s="197" t="s">
        <v>108</v>
      </c>
      <c r="Z52" s="123" t="s">
        <v>43</v>
      </c>
      <c r="AA52" s="170" t="s">
        <v>158</v>
      </c>
      <c r="AB52" s="188">
        <v>27036.756000000001</v>
      </c>
    </row>
    <row r="53" spans="7:28" x14ac:dyDescent="0.25">
      <c r="G53" s="167" t="s">
        <v>109</v>
      </c>
      <c r="H53" s="171" t="s">
        <v>34</v>
      </c>
      <c r="I53" s="166" t="s">
        <v>149</v>
      </c>
      <c r="J53" s="181">
        <v>30580.42</v>
      </c>
      <c r="K53" s="171">
        <v>77</v>
      </c>
      <c r="Y53" s="196" t="s">
        <v>108</v>
      </c>
      <c r="Z53" s="171" t="s">
        <v>43</v>
      </c>
      <c r="AA53" s="169" t="s">
        <v>158</v>
      </c>
      <c r="AB53" s="187">
        <v>43017.856</v>
      </c>
    </row>
    <row r="54" spans="7:28" x14ac:dyDescent="0.25">
      <c r="G54" s="168" t="s">
        <v>109</v>
      </c>
      <c r="H54" s="123" t="s">
        <v>34</v>
      </c>
      <c r="I54" s="166" t="s">
        <v>149</v>
      </c>
      <c r="J54" s="182">
        <v>34021.370000000003</v>
      </c>
      <c r="K54" s="123">
        <v>67</v>
      </c>
      <c r="Y54" s="197" t="s">
        <v>108</v>
      </c>
      <c r="Z54" s="123" t="s">
        <v>115</v>
      </c>
      <c r="AA54" s="170" t="s">
        <v>160</v>
      </c>
      <c r="AB54" s="188">
        <v>9399.3094999999994</v>
      </c>
    </row>
    <row r="55" spans="7:28" x14ac:dyDescent="0.25">
      <c r="G55" s="167" t="s">
        <v>109</v>
      </c>
      <c r="H55" s="171" t="s">
        <v>34</v>
      </c>
      <c r="I55" s="166" t="s">
        <v>149</v>
      </c>
      <c r="J55" s="181">
        <v>25723.49</v>
      </c>
      <c r="K55" s="171">
        <v>79</v>
      </c>
      <c r="Y55" s="196" t="s">
        <v>108</v>
      </c>
      <c r="Z55" s="171" t="s">
        <v>43</v>
      </c>
      <c r="AA55" s="169" t="s">
        <v>158</v>
      </c>
      <c r="AB55" s="187">
        <v>17908.544999999998</v>
      </c>
    </row>
    <row r="56" spans="7:28" x14ac:dyDescent="0.25">
      <c r="G56" s="168" t="s">
        <v>109</v>
      </c>
      <c r="H56" s="123" t="s">
        <v>39</v>
      </c>
      <c r="I56" s="166" t="s">
        <v>149</v>
      </c>
      <c r="J56" s="182">
        <v>32294.09</v>
      </c>
      <c r="K56" s="123">
        <v>77</v>
      </c>
      <c r="Y56" s="197" t="s">
        <v>108</v>
      </c>
      <c r="Z56" s="123" t="s">
        <v>43</v>
      </c>
      <c r="AA56" s="170" t="s">
        <v>161</v>
      </c>
      <c r="AB56" s="188">
        <v>5969.2762193999997</v>
      </c>
    </row>
    <row r="57" spans="7:28" x14ac:dyDescent="0.25">
      <c r="G57" s="167" t="s">
        <v>109</v>
      </c>
      <c r="H57" s="171" t="s">
        <v>34</v>
      </c>
      <c r="I57" s="166" t="s">
        <v>149</v>
      </c>
      <c r="J57" s="181">
        <v>52785.279999999999</v>
      </c>
      <c r="K57" s="171">
        <v>60</v>
      </c>
      <c r="Y57" s="196" t="s">
        <v>108</v>
      </c>
      <c r="Z57" s="171" t="s">
        <v>115</v>
      </c>
      <c r="AA57" s="169" t="s">
        <v>161</v>
      </c>
      <c r="AB57" s="187">
        <v>5969.3762154000005</v>
      </c>
    </row>
    <row r="58" spans="7:28" x14ac:dyDescent="0.25">
      <c r="G58" s="168" t="s">
        <v>109</v>
      </c>
      <c r="H58" s="123" t="s">
        <v>34</v>
      </c>
      <c r="I58" s="166" t="s">
        <v>149</v>
      </c>
      <c r="J58" s="182">
        <v>31568.11</v>
      </c>
      <c r="K58" s="183">
        <v>74</v>
      </c>
      <c r="Y58" s="197" t="s">
        <v>108</v>
      </c>
      <c r="Z58" s="123" t="s">
        <v>43</v>
      </c>
      <c r="AA58" s="170" t="s">
        <v>161</v>
      </c>
      <c r="AB58" s="188">
        <v>5969.4762114000005</v>
      </c>
    </row>
    <row r="59" spans="7:28" x14ac:dyDescent="0.25">
      <c r="G59" s="167" t="s">
        <v>109</v>
      </c>
      <c r="H59" s="171" t="s">
        <v>39</v>
      </c>
      <c r="I59" s="166" t="s">
        <v>149</v>
      </c>
      <c r="J59" s="181">
        <v>32380.25</v>
      </c>
      <c r="K59" s="171">
        <v>92</v>
      </c>
      <c r="Y59" s="196" t="s">
        <v>108</v>
      </c>
      <c r="Z59" s="171" t="s">
        <v>115</v>
      </c>
      <c r="AA59" s="169" t="s">
        <v>159</v>
      </c>
      <c r="AB59" s="187">
        <v>42453.756000000001</v>
      </c>
    </row>
    <row r="60" spans="7:28" x14ac:dyDescent="0.25">
      <c r="G60" s="168" t="s">
        <v>109</v>
      </c>
      <c r="H60" s="123" t="s">
        <v>39</v>
      </c>
      <c r="I60" s="166" t="s">
        <v>149</v>
      </c>
      <c r="J60" s="182">
        <v>32021.55</v>
      </c>
      <c r="K60" s="123">
        <v>64</v>
      </c>
      <c r="W60" s="145"/>
      <c r="X60" s="145"/>
      <c r="Y60" s="197" t="s">
        <v>108</v>
      </c>
      <c r="Z60" s="123" t="s">
        <v>115</v>
      </c>
      <c r="AA60" s="170" t="s">
        <v>162</v>
      </c>
      <c r="AB60" s="188">
        <v>14150.68594992</v>
      </c>
    </row>
    <row r="61" spans="7:28" x14ac:dyDescent="0.25">
      <c r="G61" s="167" t="s">
        <v>109</v>
      </c>
      <c r="H61" s="171" t="s">
        <v>39</v>
      </c>
      <c r="I61" s="166" t="s">
        <v>149</v>
      </c>
      <c r="J61" s="181">
        <v>55008.34</v>
      </c>
      <c r="K61" s="171">
        <v>60</v>
      </c>
      <c r="T61" s="145"/>
      <c r="U61" s="145"/>
      <c r="V61" s="145"/>
      <c r="W61" s="145"/>
      <c r="X61" s="145"/>
      <c r="Y61" s="196" t="s">
        <v>108</v>
      </c>
      <c r="Z61" s="171" t="s">
        <v>115</v>
      </c>
      <c r="AA61" s="169" t="s">
        <v>162</v>
      </c>
      <c r="AB61" s="187">
        <v>14150.68594992</v>
      </c>
    </row>
    <row r="62" spans="7:28" x14ac:dyDescent="0.25">
      <c r="G62" s="168" t="s">
        <v>109</v>
      </c>
      <c r="H62" s="123" t="s">
        <v>39</v>
      </c>
      <c r="I62" s="166" t="s">
        <v>149</v>
      </c>
      <c r="J62" s="182">
        <v>33764.639999999999</v>
      </c>
      <c r="K62" s="123">
        <v>67</v>
      </c>
      <c r="T62" s="143"/>
      <c r="U62" s="150"/>
      <c r="V62" s="150"/>
      <c r="W62" s="151"/>
      <c r="X62" s="145"/>
      <c r="Y62" s="197" t="s">
        <v>108</v>
      </c>
      <c r="Z62" s="123" t="s">
        <v>43</v>
      </c>
      <c r="AA62" s="170" t="s">
        <v>162</v>
      </c>
      <c r="AB62" s="188">
        <v>14150.68594992</v>
      </c>
    </row>
    <row r="63" spans="7:28" x14ac:dyDescent="0.25">
      <c r="G63" s="167" t="s">
        <v>109</v>
      </c>
      <c r="H63" s="171" t="s">
        <v>34</v>
      </c>
      <c r="I63" s="166" t="s">
        <v>149</v>
      </c>
      <c r="J63" s="181">
        <v>36930.519999999997</v>
      </c>
      <c r="K63" s="171">
        <v>59</v>
      </c>
      <c r="T63" s="145"/>
      <c r="U63" s="145"/>
      <c r="V63" s="145"/>
      <c r="W63" s="145"/>
      <c r="X63" s="145"/>
      <c r="Y63" s="196" t="s">
        <v>108</v>
      </c>
      <c r="Z63" s="171" t="s">
        <v>43</v>
      </c>
      <c r="AA63" s="169" t="s">
        <v>158</v>
      </c>
      <c r="AB63" s="187">
        <v>26165.06</v>
      </c>
    </row>
    <row r="64" spans="7:28" x14ac:dyDescent="0.25">
      <c r="G64" s="168" t="s">
        <v>109</v>
      </c>
      <c r="H64" s="123" t="s">
        <v>39</v>
      </c>
      <c r="I64" s="166" t="s">
        <v>149</v>
      </c>
      <c r="J64" s="182">
        <v>30339.19</v>
      </c>
      <c r="K64" s="123">
        <v>71</v>
      </c>
      <c r="T64" s="145"/>
      <c r="U64" s="145"/>
      <c r="V64" s="145"/>
      <c r="W64" s="145"/>
      <c r="X64" s="145"/>
      <c r="Y64" s="197" t="s">
        <v>108</v>
      </c>
      <c r="Z64" s="123" t="s">
        <v>115</v>
      </c>
      <c r="AA64" s="170" t="s">
        <v>162</v>
      </c>
      <c r="AB64" s="188">
        <v>26165.06</v>
      </c>
    </row>
    <row r="65" spans="7:28" x14ac:dyDescent="0.25">
      <c r="G65" s="167" t="s">
        <v>109</v>
      </c>
      <c r="H65" s="171" t="s">
        <v>39</v>
      </c>
      <c r="I65" s="166" t="s">
        <v>149</v>
      </c>
      <c r="J65" s="181">
        <v>36132.99</v>
      </c>
      <c r="K65" s="171">
        <v>68</v>
      </c>
      <c r="W65" s="145"/>
      <c r="X65" s="145"/>
      <c r="Y65" s="196" t="s">
        <v>108</v>
      </c>
      <c r="Z65" s="171" t="s">
        <v>115</v>
      </c>
      <c r="AA65" s="169" t="s">
        <v>159</v>
      </c>
      <c r="AB65" s="187">
        <v>21257.964</v>
      </c>
    </row>
    <row r="66" spans="7:28" x14ac:dyDescent="0.25">
      <c r="G66" s="168" t="s">
        <v>109</v>
      </c>
      <c r="H66" s="123" t="s">
        <v>34</v>
      </c>
      <c r="I66" s="166" t="s">
        <v>149</v>
      </c>
      <c r="J66" s="182">
        <v>25949.66</v>
      </c>
      <c r="K66" s="123">
        <v>75</v>
      </c>
      <c r="Y66" s="197" t="s">
        <v>108</v>
      </c>
      <c r="Z66" s="123" t="s">
        <v>115</v>
      </c>
      <c r="AA66" s="170" t="s">
        <v>162</v>
      </c>
      <c r="AB66" s="188">
        <v>21257.964</v>
      </c>
    </row>
    <row r="67" spans="7:28" x14ac:dyDescent="0.25">
      <c r="G67" s="167" t="s">
        <v>109</v>
      </c>
      <c r="H67" s="171" t="s">
        <v>34</v>
      </c>
      <c r="I67" s="166" t="s">
        <v>149</v>
      </c>
      <c r="J67" s="181">
        <v>84432.39</v>
      </c>
      <c r="K67" s="171">
        <v>53</v>
      </c>
      <c r="Y67" s="196" t="s">
        <v>108</v>
      </c>
      <c r="Z67" s="171" t="s">
        <v>43</v>
      </c>
      <c r="AA67" s="169" t="s">
        <v>158</v>
      </c>
      <c r="AB67" s="187">
        <v>10834.824000000001</v>
      </c>
    </row>
    <row r="68" spans="7:28" x14ac:dyDescent="0.25">
      <c r="G68" s="168" t="s">
        <v>109</v>
      </c>
      <c r="H68" s="123" t="s">
        <v>34</v>
      </c>
      <c r="I68" s="166" t="s">
        <v>149</v>
      </c>
      <c r="J68" s="182">
        <v>94120.59</v>
      </c>
      <c r="K68" s="123">
        <v>70</v>
      </c>
      <c r="Y68" s="197" t="s">
        <v>108</v>
      </c>
      <c r="Z68" s="123" t="s">
        <v>115</v>
      </c>
      <c r="AA68" s="170" t="s">
        <v>162</v>
      </c>
      <c r="AB68" s="188">
        <v>5417.4120000000003</v>
      </c>
    </row>
    <row r="69" spans="7:28" x14ac:dyDescent="0.25">
      <c r="G69" s="167" t="s">
        <v>109</v>
      </c>
      <c r="H69" s="171" t="s">
        <v>34</v>
      </c>
      <c r="I69" s="166" t="s">
        <v>149</v>
      </c>
      <c r="J69" s="181">
        <v>53026.720000000001</v>
      </c>
      <c r="K69" s="171">
        <v>59</v>
      </c>
      <c r="Y69" s="196" t="s">
        <v>108</v>
      </c>
      <c r="Z69" s="171" t="s">
        <v>115</v>
      </c>
      <c r="AA69" s="169" t="s">
        <v>162</v>
      </c>
      <c r="AB69" s="187">
        <v>5417.4120000000003</v>
      </c>
    </row>
    <row r="70" spans="7:28" x14ac:dyDescent="0.25">
      <c r="G70" s="168" t="s">
        <v>109</v>
      </c>
      <c r="H70" s="123" t="s">
        <v>34</v>
      </c>
      <c r="I70" s="166" t="s">
        <v>149</v>
      </c>
      <c r="J70" s="182">
        <v>53333.56</v>
      </c>
      <c r="K70" s="123">
        <v>72</v>
      </c>
      <c r="Y70" s="197" t="s">
        <v>156</v>
      </c>
      <c r="Z70" s="123" t="s">
        <v>115</v>
      </c>
      <c r="AA70" s="170" t="s">
        <v>157</v>
      </c>
      <c r="AB70" s="188">
        <v>54641.67</v>
      </c>
    </row>
    <row r="71" spans="7:28" x14ac:dyDescent="0.25">
      <c r="G71" s="167" t="s">
        <v>109</v>
      </c>
      <c r="H71" s="171" t="s">
        <v>34</v>
      </c>
      <c r="I71" s="166" t="s">
        <v>149</v>
      </c>
      <c r="J71" s="181">
        <v>16500</v>
      </c>
      <c r="K71" s="171">
        <v>85</v>
      </c>
      <c r="Y71" s="196" t="s">
        <v>156</v>
      </c>
      <c r="Z71" s="171" t="s">
        <v>115</v>
      </c>
      <c r="AA71" s="169" t="s">
        <v>157</v>
      </c>
      <c r="AB71" s="187">
        <v>27123.95</v>
      </c>
    </row>
    <row r="72" spans="7:28" x14ac:dyDescent="0.25">
      <c r="G72" s="168" t="s">
        <v>109</v>
      </c>
      <c r="H72" s="123" t="s">
        <v>34</v>
      </c>
      <c r="I72" s="166" t="s">
        <v>149</v>
      </c>
      <c r="J72" s="182">
        <v>50790.83</v>
      </c>
      <c r="K72" s="123">
        <v>60</v>
      </c>
      <c r="Y72" s="197" t="s">
        <v>109</v>
      </c>
      <c r="Z72" s="123" t="s">
        <v>43</v>
      </c>
      <c r="AA72" s="170" t="s">
        <v>157</v>
      </c>
      <c r="AB72" s="188">
        <v>30169.439999999999</v>
      </c>
    </row>
    <row r="73" spans="7:28" x14ac:dyDescent="0.25">
      <c r="G73" s="167" t="s">
        <v>109</v>
      </c>
      <c r="H73" s="171" t="s">
        <v>34</v>
      </c>
      <c r="I73" s="166" t="s">
        <v>149</v>
      </c>
      <c r="J73" s="181">
        <v>44475.62</v>
      </c>
      <c r="K73" s="171">
        <v>69</v>
      </c>
      <c r="Y73" s="196" t="s">
        <v>109</v>
      </c>
      <c r="Z73" s="171" t="s">
        <v>43</v>
      </c>
      <c r="AA73" s="169" t="s">
        <v>157</v>
      </c>
      <c r="AB73" s="187">
        <v>50657.2</v>
      </c>
    </row>
    <row r="74" spans="7:28" x14ac:dyDescent="0.25">
      <c r="G74" s="168" t="s">
        <v>109</v>
      </c>
      <c r="H74" s="123" t="s">
        <v>39</v>
      </c>
      <c r="I74" s="166" t="s">
        <v>149</v>
      </c>
      <c r="J74" s="182">
        <v>18009.75</v>
      </c>
      <c r="K74" s="123">
        <v>69</v>
      </c>
      <c r="Y74" s="197" t="s">
        <v>109</v>
      </c>
      <c r="Z74" s="123" t="s">
        <v>115</v>
      </c>
      <c r="AA74" s="170" t="s">
        <v>157</v>
      </c>
      <c r="AB74" s="188">
        <v>104500</v>
      </c>
    </row>
    <row r="75" spans="7:28" x14ac:dyDescent="0.25">
      <c r="G75" s="167" t="s">
        <v>109</v>
      </c>
      <c r="H75" s="171" t="s">
        <v>39</v>
      </c>
      <c r="I75" s="166" t="s">
        <v>149</v>
      </c>
      <c r="J75" s="181">
        <v>19921</v>
      </c>
      <c r="K75" s="171">
        <v>69</v>
      </c>
      <c r="Y75" s="196" t="s">
        <v>109</v>
      </c>
      <c r="Z75" s="171" t="s">
        <v>43</v>
      </c>
      <c r="AA75" s="169" t="s">
        <v>157</v>
      </c>
      <c r="AB75" s="187">
        <v>21518.32</v>
      </c>
    </row>
    <row r="76" spans="7:28" x14ac:dyDescent="0.25">
      <c r="G76" s="168" t="s">
        <v>109</v>
      </c>
      <c r="H76" s="123" t="s">
        <v>39</v>
      </c>
      <c r="I76" s="166" t="s">
        <v>149</v>
      </c>
      <c r="J76" s="182">
        <v>46160.42</v>
      </c>
      <c r="K76" s="123">
        <v>70</v>
      </c>
      <c r="Y76" s="197" t="s">
        <v>109</v>
      </c>
      <c r="Z76" s="123" t="s">
        <v>115</v>
      </c>
      <c r="AA76" s="170" t="s">
        <v>157</v>
      </c>
      <c r="AB76" s="188">
        <v>19691.52</v>
      </c>
    </row>
    <row r="77" spans="7:28" x14ac:dyDescent="0.25">
      <c r="Y77" s="196" t="s">
        <v>109</v>
      </c>
      <c r="Z77" s="171" t="s">
        <v>115</v>
      </c>
      <c r="AA77" s="169" t="s">
        <v>157</v>
      </c>
      <c r="AB77" s="187">
        <v>31046.04</v>
      </c>
    </row>
    <row r="78" spans="7:28" x14ac:dyDescent="0.25">
      <c r="Y78" s="197" t="s">
        <v>109</v>
      </c>
      <c r="Z78" s="123" t="s">
        <v>115</v>
      </c>
      <c r="AA78" s="170" t="s">
        <v>157</v>
      </c>
      <c r="AB78" s="188">
        <v>26256.62</v>
      </c>
    </row>
    <row r="79" spans="7:28" x14ac:dyDescent="0.25">
      <c r="Y79" s="196" t="s">
        <v>109</v>
      </c>
      <c r="Z79" s="171" t="s">
        <v>115</v>
      </c>
      <c r="AA79" s="169" t="s">
        <v>157</v>
      </c>
      <c r="AB79" s="187">
        <v>13382.61</v>
      </c>
    </row>
    <row r="80" spans="7:28" x14ac:dyDescent="0.25">
      <c r="Y80" s="197" t="s">
        <v>109</v>
      </c>
      <c r="Z80" s="123" t="s">
        <v>115</v>
      </c>
      <c r="AA80" s="170" t="s">
        <v>161</v>
      </c>
      <c r="AB80" s="188">
        <v>6691.31</v>
      </c>
    </row>
    <row r="81" spans="25:28" x14ac:dyDescent="0.25">
      <c r="Y81" s="196" t="s">
        <v>109</v>
      </c>
      <c r="Z81" s="171" t="s">
        <v>115</v>
      </c>
      <c r="AA81" s="169" t="s">
        <v>161</v>
      </c>
      <c r="AB81" s="187">
        <v>6691.31</v>
      </c>
    </row>
    <row r="82" spans="25:28" x14ac:dyDescent="0.25">
      <c r="Y82" s="197" t="s">
        <v>109</v>
      </c>
      <c r="Z82" s="123" t="s">
        <v>43</v>
      </c>
      <c r="AA82" s="170" t="s">
        <v>158</v>
      </c>
      <c r="AB82" s="188">
        <v>33101.525999999998</v>
      </c>
    </row>
    <row r="83" spans="25:28" x14ac:dyDescent="0.25">
      <c r="Y83" s="196" t="s">
        <v>109</v>
      </c>
      <c r="Z83" s="171" t="s">
        <v>43</v>
      </c>
      <c r="AA83" s="169" t="s">
        <v>158</v>
      </c>
      <c r="AB83" s="187">
        <v>43503.415999999997</v>
      </c>
    </row>
    <row r="84" spans="25:28" x14ac:dyDescent="0.25">
      <c r="Y84" s="197" t="s">
        <v>109</v>
      </c>
      <c r="Z84" s="123" t="s">
        <v>43</v>
      </c>
      <c r="AA84" s="170" t="s">
        <v>157</v>
      </c>
      <c r="AB84" s="188">
        <v>55613.456000000006</v>
      </c>
    </row>
    <row r="85" spans="25:28" x14ac:dyDescent="0.25">
      <c r="Y85" s="196" t="s">
        <v>109</v>
      </c>
      <c r="Z85" s="171" t="s">
        <v>115</v>
      </c>
      <c r="AA85" s="169" t="s">
        <v>159</v>
      </c>
      <c r="AB85" s="187">
        <v>45954.847999999998</v>
      </c>
    </row>
    <row r="86" spans="25:28" x14ac:dyDescent="0.25">
      <c r="Y86" s="197" t="s">
        <v>109</v>
      </c>
      <c r="Z86" s="123" t="s">
        <v>43</v>
      </c>
      <c r="AA86" s="170" t="s">
        <v>158</v>
      </c>
      <c r="AB86" s="188">
        <v>50221.768000000004</v>
      </c>
    </row>
    <row r="87" spans="25:28" x14ac:dyDescent="0.25">
      <c r="Y87" s="196" t="s">
        <v>109</v>
      </c>
      <c r="Z87" s="171" t="s">
        <v>115</v>
      </c>
      <c r="AA87" s="169" t="s">
        <v>159</v>
      </c>
      <c r="AB87" s="187">
        <v>80420.744000000006</v>
      </c>
    </row>
    <row r="88" spans="25:28" x14ac:dyDescent="0.25">
      <c r="Y88" s="197" t="s">
        <v>109</v>
      </c>
      <c r="Z88" s="123" t="s">
        <v>115</v>
      </c>
      <c r="AA88" s="170" t="s">
        <v>159</v>
      </c>
      <c r="AB88" s="188">
        <v>19270.538999999997</v>
      </c>
    </row>
    <row r="89" spans="25:28" x14ac:dyDescent="0.25">
      <c r="Y89" s="196" t="s">
        <v>109</v>
      </c>
      <c r="Z89" s="171" t="s">
        <v>115</v>
      </c>
      <c r="AA89" s="169" t="s">
        <v>162</v>
      </c>
      <c r="AB89" s="187">
        <v>19270.538999999997</v>
      </c>
    </row>
    <row r="90" spans="25:28" x14ac:dyDescent="0.25">
      <c r="Y90" s="197" t="s">
        <v>109</v>
      </c>
      <c r="Z90" s="123" t="s">
        <v>115</v>
      </c>
      <c r="AA90" s="170" t="s">
        <v>160</v>
      </c>
      <c r="AB90" s="188">
        <v>9405.4500000000007</v>
      </c>
    </row>
    <row r="91" spans="25:28" x14ac:dyDescent="0.25">
      <c r="Y91" s="196" t="s">
        <v>109</v>
      </c>
      <c r="Z91" s="171" t="s">
        <v>43</v>
      </c>
      <c r="AA91" s="169" t="s">
        <v>158</v>
      </c>
      <c r="AB91" s="187">
        <v>38673.123999999996</v>
      </c>
    </row>
    <row r="92" spans="25:28" x14ac:dyDescent="0.25">
      <c r="Y92" s="197" t="s">
        <v>109</v>
      </c>
      <c r="Z92" s="123" t="s">
        <v>115</v>
      </c>
      <c r="AA92" s="170" t="s">
        <v>159</v>
      </c>
      <c r="AB92" s="188">
        <v>43234.271999999997</v>
      </c>
    </row>
    <row r="93" spans="25:28" x14ac:dyDescent="0.25">
      <c r="Y93" s="196" t="s">
        <v>109</v>
      </c>
      <c r="Z93" s="171" t="s">
        <v>43</v>
      </c>
      <c r="AA93" s="169" t="s">
        <v>157</v>
      </c>
      <c r="AB93" s="187">
        <v>15326.616</v>
      </c>
    </row>
    <row r="94" spans="25:28" x14ac:dyDescent="0.25">
      <c r="Y94" s="197" t="s">
        <v>109</v>
      </c>
      <c r="Z94" s="123" t="s">
        <v>115</v>
      </c>
      <c r="AA94" s="170" t="s">
        <v>162</v>
      </c>
      <c r="AB94" s="188">
        <v>15326.915999999999</v>
      </c>
    </row>
    <row r="95" spans="25:28" x14ac:dyDescent="0.25">
      <c r="Y95" s="196" t="s">
        <v>109</v>
      </c>
      <c r="Z95" s="171" t="s">
        <v>43</v>
      </c>
      <c r="AA95" s="169" t="s">
        <v>158</v>
      </c>
      <c r="AB95" s="187">
        <v>44550.872000000003</v>
      </c>
    </row>
    <row r="96" spans="25:28" x14ac:dyDescent="0.25">
      <c r="Y96" s="197" t="s">
        <v>109</v>
      </c>
      <c r="Z96" s="123" t="s">
        <v>43</v>
      </c>
      <c r="AA96" s="170" t="s">
        <v>161</v>
      </c>
      <c r="AB96" s="188">
        <v>23256.413999999997</v>
      </c>
    </row>
    <row r="97" spans="25:28" x14ac:dyDescent="0.25">
      <c r="Y97" s="196" t="s">
        <v>109</v>
      </c>
      <c r="Z97" s="171" t="s">
        <v>115</v>
      </c>
      <c r="AA97" s="169" t="s">
        <v>160</v>
      </c>
      <c r="AB97" s="187">
        <v>7752.137999999999</v>
      </c>
    </row>
    <row r="98" spans="25:28" x14ac:dyDescent="0.25">
      <c r="Y98" s="197" t="s">
        <v>109</v>
      </c>
      <c r="Z98" s="123" t="s">
        <v>43</v>
      </c>
      <c r="AA98" s="170" t="s">
        <v>157</v>
      </c>
      <c r="AB98" s="188">
        <v>15043.596</v>
      </c>
    </row>
    <row r="99" spans="25:28" x14ac:dyDescent="0.25">
      <c r="Y99" s="196" t="s">
        <v>109</v>
      </c>
      <c r="Z99" s="171" t="s">
        <v>115</v>
      </c>
      <c r="AA99" s="169" t="s">
        <v>162</v>
      </c>
      <c r="AB99" s="187">
        <v>7521.7979999999998</v>
      </c>
    </row>
    <row r="100" spans="25:28" x14ac:dyDescent="0.25">
      <c r="Y100" s="197" t="s">
        <v>109</v>
      </c>
      <c r="Z100" s="123" t="s">
        <v>115</v>
      </c>
      <c r="AA100" s="170" t="s">
        <v>162</v>
      </c>
      <c r="AB100" s="188">
        <v>7521.7979999999998</v>
      </c>
    </row>
    <row r="101" spans="25:28" x14ac:dyDescent="0.25">
      <c r="Y101" s="196" t="s">
        <v>109</v>
      </c>
      <c r="Z101" s="171" t="s">
        <v>43</v>
      </c>
      <c r="AA101" s="169" t="s">
        <v>157</v>
      </c>
      <c r="AB101" s="187">
        <v>19131.899999999998</v>
      </c>
    </row>
    <row r="102" spans="25:28" x14ac:dyDescent="0.25">
      <c r="Y102" s="197" t="s">
        <v>109</v>
      </c>
      <c r="Z102" s="123" t="s">
        <v>115</v>
      </c>
      <c r="AA102" s="170" t="s">
        <v>162</v>
      </c>
      <c r="AB102" s="188">
        <v>9566.1</v>
      </c>
    </row>
    <row r="103" spans="25:28" x14ac:dyDescent="0.25">
      <c r="Y103" s="196" t="s">
        <v>109</v>
      </c>
      <c r="Z103" s="171" t="s">
        <v>43</v>
      </c>
      <c r="AA103" s="169" t="s">
        <v>161</v>
      </c>
      <c r="AB103" s="187">
        <v>9566.25</v>
      </c>
    </row>
    <row r="104" spans="25:28" x14ac:dyDescent="0.25">
      <c r="Y104" s="204" t="s">
        <v>109</v>
      </c>
      <c r="Z104" s="205" t="s">
        <v>115</v>
      </c>
      <c r="AA104" s="214" t="s">
        <v>162</v>
      </c>
      <c r="AB104" s="188">
        <v>42947.8</v>
      </c>
    </row>
    <row r="105" spans="25:28" x14ac:dyDescent="0.25">
      <c r="Y105" s="185" t="s">
        <v>109</v>
      </c>
      <c r="Z105" s="171" t="s">
        <v>43</v>
      </c>
      <c r="AA105" s="215" t="s">
        <v>158</v>
      </c>
      <c r="AB105" s="187">
        <v>40701.352999999996</v>
      </c>
    </row>
    <row r="106" spans="25:28" x14ac:dyDescent="0.25">
      <c r="Y106" s="211"/>
      <c r="Z106" s="212"/>
      <c r="AA106" s="212"/>
      <c r="AB106" s="213"/>
    </row>
    <row r="107" spans="25:28" x14ac:dyDescent="0.25">
      <c r="Y107" s="211"/>
      <c r="Z107" s="212"/>
      <c r="AA107" s="212"/>
      <c r="AB107" s="213"/>
    </row>
    <row r="108" spans="25:28" x14ac:dyDescent="0.25">
      <c r="Y108" s="211"/>
      <c r="Z108" s="212"/>
      <c r="AA108" s="212"/>
      <c r="AB108" s="213"/>
    </row>
    <row r="109" spans="25:28" x14ac:dyDescent="0.25">
      <c r="Y109" s="211"/>
      <c r="Z109" s="212"/>
      <c r="AA109" s="212"/>
      <c r="AB109" s="213"/>
    </row>
    <row r="110" spans="25:28" x14ac:dyDescent="0.25">
      <c r="Y110" s="211"/>
      <c r="Z110" s="212"/>
      <c r="AA110" s="212"/>
      <c r="AB110" s="213"/>
    </row>
    <row r="111" spans="25:28" x14ac:dyDescent="0.25">
      <c r="Y111" s="211"/>
      <c r="Z111" s="212"/>
      <c r="AA111" s="212"/>
      <c r="AB111" s="213"/>
    </row>
    <row r="112" spans="25:28" x14ac:dyDescent="0.25">
      <c r="Y112" s="211"/>
      <c r="Z112" s="212"/>
      <c r="AA112" s="212"/>
      <c r="AB112" s="213"/>
    </row>
    <row r="113" spans="25:28" x14ac:dyDescent="0.25">
      <c r="Y113" s="211"/>
      <c r="Z113" s="212"/>
      <c r="AA113" s="212"/>
      <c r="AB113" s="213"/>
    </row>
    <row r="114" spans="25:28" x14ac:dyDescent="0.25">
      <c r="Y114" s="211"/>
      <c r="Z114" s="212"/>
      <c r="AA114" s="212"/>
      <c r="AB114" s="213"/>
    </row>
    <row r="115" spans="25:28" x14ac:dyDescent="0.25">
      <c r="Y115" s="211"/>
      <c r="Z115" s="212"/>
      <c r="AA115" s="212"/>
      <c r="AB115" s="213"/>
    </row>
    <row r="116" spans="25:28" x14ac:dyDescent="0.25">
      <c r="Y116" s="211"/>
      <c r="Z116" s="212"/>
      <c r="AA116" s="212"/>
      <c r="AB116" s="213"/>
    </row>
    <row r="117" spans="25:28" x14ac:dyDescent="0.25">
      <c r="Y117" s="211"/>
      <c r="Z117" s="212"/>
      <c r="AA117" s="212"/>
      <c r="AB117" s="213"/>
    </row>
    <row r="118" spans="25:28" x14ac:dyDescent="0.25">
      <c r="Y118" s="211"/>
      <c r="Z118" s="212"/>
      <c r="AA118" s="212"/>
      <c r="AB118" s="213"/>
    </row>
    <row r="119" spans="25:28" x14ac:dyDescent="0.25">
      <c r="Y119" s="211"/>
      <c r="Z119" s="212"/>
      <c r="AA119" s="212"/>
      <c r="AB119" s="213"/>
    </row>
    <row r="120" spans="25:28" x14ac:dyDescent="0.25">
      <c r="Y120" s="211"/>
      <c r="Z120" s="212"/>
      <c r="AA120" s="212"/>
      <c r="AB120" s="213"/>
    </row>
    <row r="121" spans="25:28" x14ac:dyDescent="0.25">
      <c r="Y121" s="211"/>
      <c r="Z121" s="212"/>
      <c r="AA121" s="212"/>
      <c r="AB121" s="213"/>
    </row>
    <row r="122" spans="25:28" x14ac:dyDescent="0.25">
      <c r="Y122" s="211"/>
      <c r="Z122" s="212"/>
      <c r="AA122" s="212"/>
      <c r="AB122" s="213"/>
    </row>
    <row r="123" spans="25:28" x14ac:dyDescent="0.25">
      <c r="Y123" s="211"/>
      <c r="Z123" s="212"/>
      <c r="AA123" s="212"/>
      <c r="AB123" s="213"/>
    </row>
    <row r="124" spans="25:28" x14ac:dyDescent="0.25">
      <c r="Y124" s="211"/>
      <c r="Z124" s="212"/>
      <c r="AA124" s="212"/>
      <c r="AB124" s="213"/>
    </row>
    <row r="125" spans="25:28" x14ac:dyDescent="0.25">
      <c r="Y125" s="211"/>
      <c r="Z125" s="212"/>
      <c r="AA125" s="212"/>
      <c r="AB125" s="213"/>
    </row>
    <row r="126" spans="25:28" x14ac:dyDescent="0.25">
      <c r="Y126" s="211"/>
      <c r="Z126" s="212"/>
      <c r="AA126" s="212"/>
      <c r="AB126" s="213"/>
    </row>
    <row r="127" spans="25:28" x14ac:dyDescent="0.25">
      <c r="Y127" s="211"/>
      <c r="Z127" s="212"/>
      <c r="AA127" s="212"/>
      <c r="AB127" s="213"/>
    </row>
    <row r="128" spans="25:28" x14ac:dyDescent="0.25">
      <c r="Y128" s="211"/>
      <c r="Z128" s="212"/>
      <c r="AA128" s="212"/>
      <c r="AB128" s="213"/>
    </row>
    <row r="129" spans="25:28" x14ac:dyDescent="0.25">
      <c r="Y129" s="211"/>
      <c r="Z129" s="212"/>
      <c r="AA129" s="212"/>
      <c r="AB129" s="213"/>
    </row>
    <row r="130" spans="25:28" x14ac:dyDescent="0.25">
      <c r="Y130" s="211"/>
      <c r="Z130" s="212"/>
      <c r="AA130" s="212"/>
      <c r="AB130" s="213"/>
    </row>
    <row r="131" spans="25:28" x14ac:dyDescent="0.25">
      <c r="Y131" s="211"/>
      <c r="Z131" s="212"/>
      <c r="AA131" s="212"/>
      <c r="AB131" s="213"/>
    </row>
    <row r="132" spans="25:28" x14ac:dyDescent="0.25">
      <c r="Y132" s="211"/>
      <c r="Z132" s="212"/>
      <c r="AA132" s="212"/>
      <c r="AB132" s="213"/>
    </row>
    <row r="133" spans="25:28" x14ac:dyDescent="0.25">
      <c r="Y133" s="211"/>
      <c r="Z133" s="212"/>
      <c r="AA133" s="212"/>
      <c r="AB133" s="213"/>
    </row>
    <row r="134" spans="25:28" x14ac:dyDescent="0.25">
      <c r="Y134" s="211"/>
      <c r="Z134" s="212"/>
      <c r="AA134" s="212"/>
      <c r="AB134" s="213"/>
    </row>
    <row r="135" spans="25:28" x14ac:dyDescent="0.25">
      <c r="Y135" s="211"/>
      <c r="Z135" s="212"/>
      <c r="AA135" s="212"/>
      <c r="AB135" s="213"/>
    </row>
    <row r="136" spans="25:28" x14ac:dyDescent="0.25">
      <c r="Y136" s="211"/>
      <c r="Z136" s="212"/>
      <c r="AA136" s="212"/>
      <c r="AB136" s="213"/>
    </row>
    <row r="137" spans="25:28" x14ac:dyDescent="0.25">
      <c r="Y137" s="211"/>
      <c r="Z137" s="212"/>
      <c r="AA137" s="212"/>
      <c r="AB137" s="213"/>
    </row>
    <row r="138" spans="25:28" x14ac:dyDescent="0.25">
      <c r="Y138" s="211"/>
      <c r="Z138" s="212"/>
      <c r="AA138" s="212"/>
      <c r="AB138" s="213"/>
    </row>
    <row r="139" spans="25:28" x14ac:dyDescent="0.25">
      <c r="Y139" s="145"/>
      <c r="Z139" s="145"/>
      <c r="AA139" s="145"/>
      <c r="AB139" s="145"/>
    </row>
    <row r="140" spans="25:28" x14ac:dyDescent="0.25">
      <c r="Y140" s="145"/>
      <c r="Z140" s="145"/>
      <c r="AA140" s="145"/>
      <c r="AB140" s="145"/>
    </row>
  </sheetData>
  <autoFilter ref="S4:W25"/>
  <mergeCells count="9">
    <mergeCell ref="A2:K2"/>
    <mergeCell ref="M3:Q3"/>
    <mergeCell ref="S3:W3"/>
    <mergeCell ref="M2:W2"/>
    <mergeCell ref="Y2:AG2"/>
    <mergeCell ref="AD3:AG3"/>
    <mergeCell ref="Y3:AB3"/>
    <mergeCell ref="A3:E3"/>
    <mergeCell ref="G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8"/>
  <sheetViews>
    <sheetView showGridLines="0" workbookViewId="0">
      <selection activeCell="U1" sqref="U1"/>
    </sheetView>
  </sheetViews>
  <sheetFormatPr baseColWidth="10" defaultRowHeight="15" x14ac:dyDescent="0.25"/>
  <cols>
    <col min="1" max="1" width="7.5703125" customWidth="1"/>
    <col min="2" max="2" width="16.5703125" bestFit="1" customWidth="1"/>
    <col min="3" max="3" width="11.5703125" bestFit="1" customWidth="1"/>
    <col min="4" max="4" width="10.85546875" customWidth="1"/>
    <col min="5" max="5" width="18.140625" bestFit="1" customWidth="1"/>
    <col min="6" max="6" width="18.42578125" bestFit="1" customWidth="1"/>
    <col min="7" max="7" width="15.28515625" customWidth="1"/>
    <col min="8" max="8" width="13.140625" bestFit="1" customWidth="1"/>
    <col min="9" max="9" width="10.5703125" bestFit="1" customWidth="1"/>
    <col min="10" max="10" width="8.85546875" bestFit="1" customWidth="1"/>
    <col min="11" max="11" width="9.140625" bestFit="1" customWidth="1"/>
    <col min="12" max="12" width="8.42578125" customWidth="1"/>
    <col min="17" max="17" width="8.140625" customWidth="1"/>
    <col min="19" max="19" width="10.5703125" bestFit="1" customWidth="1"/>
    <col min="20" max="20" width="8.85546875" bestFit="1" customWidth="1"/>
    <col min="21" max="21" width="9.140625" bestFit="1" customWidth="1"/>
  </cols>
  <sheetData>
    <row r="1" spans="2:22" ht="15.75" customHeight="1" thickBot="1" x14ac:dyDescent="0.3"/>
    <row r="2" spans="2:22" ht="24" thickBot="1" x14ac:dyDescent="0.4">
      <c r="B2" s="260" t="s">
        <v>45</v>
      </c>
      <c r="C2" s="261"/>
      <c r="D2" s="261"/>
      <c r="E2" s="261"/>
      <c r="F2" s="262"/>
      <c r="H2" s="263" t="s">
        <v>70</v>
      </c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5"/>
    </row>
    <row r="3" spans="2:22" ht="15.75" thickBot="1" x14ac:dyDescent="0.3"/>
    <row r="4" spans="2:22" ht="15.75" thickBot="1" x14ac:dyDescent="0.3">
      <c r="B4" s="110" t="s">
        <v>46</v>
      </c>
      <c r="C4" s="111" t="s">
        <v>107</v>
      </c>
      <c r="D4" s="1"/>
      <c r="E4" s="1"/>
      <c r="F4" s="1"/>
      <c r="H4" s="252" t="s">
        <v>86</v>
      </c>
      <c r="I4" s="253"/>
      <c r="J4" s="253"/>
      <c r="K4" s="254"/>
      <c r="M4" s="252" t="s">
        <v>87</v>
      </c>
      <c r="N4" s="253"/>
      <c r="O4" s="253"/>
      <c r="P4" s="254"/>
      <c r="R4" s="252" t="s">
        <v>88</v>
      </c>
      <c r="S4" s="253"/>
      <c r="T4" s="253"/>
      <c r="U4" s="254"/>
    </row>
    <row r="5" spans="2:22" ht="45" x14ac:dyDescent="0.25">
      <c r="B5" s="71" t="s">
        <v>54</v>
      </c>
      <c r="C5" s="72" t="s">
        <v>47</v>
      </c>
      <c r="D5" s="72" t="s">
        <v>48</v>
      </c>
      <c r="E5" s="72" t="s">
        <v>49</v>
      </c>
      <c r="F5" s="73" t="s">
        <v>50</v>
      </c>
      <c r="H5" s="81" t="s">
        <v>55</v>
      </c>
      <c r="I5" s="82" t="s">
        <v>56</v>
      </c>
      <c r="J5" s="82" t="s">
        <v>57</v>
      </c>
      <c r="K5" s="83" t="s">
        <v>58</v>
      </c>
      <c r="M5" s="71" t="s">
        <v>55</v>
      </c>
      <c r="N5" s="72" t="s">
        <v>56</v>
      </c>
      <c r="O5" s="72" t="s">
        <v>57</v>
      </c>
      <c r="P5" s="73" t="s">
        <v>58</v>
      </c>
      <c r="R5" s="71" t="s">
        <v>55</v>
      </c>
      <c r="S5" s="72" t="s">
        <v>56</v>
      </c>
      <c r="T5" s="72" t="s">
        <v>57</v>
      </c>
      <c r="U5" s="73" t="s">
        <v>58</v>
      </c>
    </row>
    <row r="6" spans="2:22" ht="25.5" x14ac:dyDescent="0.25">
      <c r="B6" s="97" t="s">
        <v>51</v>
      </c>
      <c r="C6" s="98">
        <v>25803</v>
      </c>
      <c r="D6" s="217">
        <v>0.56000000000000005</v>
      </c>
      <c r="E6" s="99">
        <v>1057923</v>
      </c>
      <c r="F6" s="100">
        <v>12695076</v>
      </c>
      <c r="H6" s="74" t="s">
        <v>59</v>
      </c>
      <c r="I6" s="69">
        <v>665</v>
      </c>
      <c r="J6" s="70">
        <v>226</v>
      </c>
      <c r="K6" s="75">
        <v>439</v>
      </c>
      <c r="L6" s="124"/>
      <c r="M6" s="74" t="s">
        <v>59</v>
      </c>
      <c r="N6" s="69">
        <v>1684</v>
      </c>
      <c r="O6" s="70">
        <v>667</v>
      </c>
      <c r="P6" s="77">
        <v>1017</v>
      </c>
      <c r="Q6" s="124"/>
      <c r="R6" s="74" t="s">
        <v>59</v>
      </c>
      <c r="S6" s="69">
        <v>2073</v>
      </c>
      <c r="T6" s="70">
        <v>709</v>
      </c>
      <c r="U6" s="77">
        <v>1364</v>
      </c>
      <c r="V6" s="124"/>
    </row>
    <row r="7" spans="2:22" ht="15.75" thickBot="1" x14ac:dyDescent="0.3">
      <c r="B7" s="101" t="s">
        <v>52</v>
      </c>
      <c r="C7" s="102">
        <v>20539</v>
      </c>
      <c r="D7" s="216">
        <v>0.44</v>
      </c>
      <c r="E7" s="103">
        <v>842099</v>
      </c>
      <c r="F7" s="104">
        <v>10105188</v>
      </c>
      <c r="H7" s="76" t="s">
        <v>60</v>
      </c>
      <c r="I7" s="70">
        <v>44</v>
      </c>
      <c r="J7" s="70">
        <v>15</v>
      </c>
      <c r="K7" s="75">
        <v>29</v>
      </c>
      <c r="M7" s="76" t="s">
        <v>60</v>
      </c>
      <c r="N7" s="70">
        <v>131</v>
      </c>
      <c r="O7" s="70">
        <v>55</v>
      </c>
      <c r="P7" s="75">
        <v>76</v>
      </c>
      <c r="R7" s="76" t="s">
        <v>60</v>
      </c>
      <c r="S7" s="70">
        <v>183</v>
      </c>
      <c r="T7" s="70">
        <v>66</v>
      </c>
      <c r="U7" s="75">
        <v>117</v>
      </c>
    </row>
    <row r="8" spans="2:22" ht="15.75" thickBot="1" x14ac:dyDescent="0.3">
      <c r="B8" s="105" t="s">
        <v>53</v>
      </c>
      <c r="C8" s="106">
        <f>SUM(C6:C7)</f>
        <v>46342</v>
      </c>
      <c r="D8" s="107">
        <f>SUM(D6:D7)</f>
        <v>1</v>
      </c>
      <c r="E8" s="108">
        <f>SUM(E6:E7)</f>
        <v>1900022</v>
      </c>
      <c r="F8" s="109">
        <f>SUM(F6:F7)</f>
        <v>22800264</v>
      </c>
      <c r="H8" s="76" t="s">
        <v>61</v>
      </c>
      <c r="I8" s="70">
        <v>28</v>
      </c>
      <c r="J8" s="70">
        <v>11</v>
      </c>
      <c r="K8" s="75">
        <v>17</v>
      </c>
      <c r="M8" s="76" t="s">
        <v>61</v>
      </c>
      <c r="N8" s="70">
        <v>55</v>
      </c>
      <c r="O8" s="70">
        <v>27</v>
      </c>
      <c r="P8" s="75">
        <v>28</v>
      </c>
      <c r="R8" s="76" t="s">
        <v>61</v>
      </c>
      <c r="S8" s="70">
        <v>38</v>
      </c>
      <c r="T8" s="70">
        <v>15</v>
      </c>
      <c r="U8" s="75">
        <v>23</v>
      </c>
    </row>
    <row r="9" spans="2:22" ht="25.5" x14ac:dyDescent="0.25">
      <c r="H9" s="74" t="s">
        <v>62</v>
      </c>
      <c r="I9" s="70">
        <v>7</v>
      </c>
      <c r="J9" s="70">
        <v>4</v>
      </c>
      <c r="K9" s="75">
        <v>3</v>
      </c>
      <c r="M9" s="74" t="s">
        <v>62</v>
      </c>
      <c r="N9" s="70">
        <v>0</v>
      </c>
      <c r="O9" s="70">
        <v>0</v>
      </c>
      <c r="P9" s="75">
        <v>0</v>
      </c>
      <c r="R9" s="74" t="s">
        <v>62</v>
      </c>
      <c r="S9" s="70">
        <v>61</v>
      </c>
      <c r="T9" s="70">
        <v>25</v>
      </c>
      <c r="U9" s="75">
        <v>36</v>
      </c>
    </row>
    <row r="10" spans="2:22" ht="25.5" x14ac:dyDescent="0.25">
      <c r="H10" s="74" t="s">
        <v>63</v>
      </c>
      <c r="I10" s="70">
        <v>18</v>
      </c>
      <c r="J10" s="70">
        <v>5</v>
      </c>
      <c r="K10" s="75">
        <v>13</v>
      </c>
      <c r="M10" s="74" t="s">
        <v>63</v>
      </c>
      <c r="N10" s="70">
        <v>39</v>
      </c>
      <c r="O10" s="70">
        <v>11</v>
      </c>
      <c r="P10" s="75">
        <v>28</v>
      </c>
      <c r="R10" s="74" t="s">
        <v>63</v>
      </c>
      <c r="S10" s="70">
        <v>60</v>
      </c>
      <c r="T10" s="70">
        <v>20</v>
      </c>
      <c r="U10" s="75">
        <v>40</v>
      </c>
    </row>
    <row r="11" spans="2:22" x14ac:dyDescent="0.25">
      <c r="H11" s="76" t="s">
        <v>64</v>
      </c>
      <c r="I11" s="70">
        <v>30</v>
      </c>
      <c r="J11" s="70">
        <v>9</v>
      </c>
      <c r="K11" s="75">
        <v>21</v>
      </c>
      <c r="M11" s="76" t="s">
        <v>64</v>
      </c>
      <c r="N11" s="70">
        <v>29</v>
      </c>
      <c r="O11" s="70">
        <v>9</v>
      </c>
      <c r="P11" s="75">
        <v>20</v>
      </c>
      <c r="R11" s="76" t="s">
        <v>64</v>
      </c>
      <c r="S11" s="70">
        <v>31</v>
      </c>
      <c r="T11" s="70">
        <v>9</v>
      </c>
      <c r="U11" s="75">
        <v>22</v>
      </c>
    </row>
    <row r="12" spans="2:22" x14ac:dyDescent="0.25">
      <c r="H12" s="76" t="s">
        <v>65</v>
      </c>
      <c r="I12" s="70">
        <v>17</v>
      </c>
      <c r="J12" s="70">
        <v>5</v>
      </c>
      <c r="K12" s="75">
        <v>12</v>
      </c>
      <c r="M12" s="76" t="s">
        <v>65</v>
      </c>
      <c r="N12" s="70">
        <v>30</v>
      </c>
      <c r="O12" s="70">
        <v>10</v>
      </c>
      <c r="P12" s="75">
        <v>20</v>
      </c>
      <c r="R12" s="76" t="s">
        <v>65</v>
      </c>
      <c r="S12" s="70">
        <v>50</v>
      </c>
      <c r="T12" s="70">
        <v>15</v>
      </c>
      <c r="U12" s="75">
        <v>35</v>
      </c>
    </row>
    <row r="13" spans="2:22" x14ac:dyDescent="0.25">
      <c r="H13" s="76" t="s">
        <v>66</v>
      </c>
      <c r="I13" s="70">
        <v>7</v>
      </c>
      <c r="J13" s="70">
        <v>3</v>
      </c>
      <c r="K13" s="75">
        <v>4</v>
      </c>
      <c r="M13" s="76" t="s">
        <v>66</v>
      </c>
      <c r="N13" s="70">
        <v>8</v>
      </c>
      <c r="O13" s="70">
        <v>4</v>
      </c>
      <c r="P13" s="75">
        <v>4</v>
      </c>
      <c r="R13" s="76" t="s">
        <v>66</v>
      </c>
      <c r="S13" s="70">
        <v>26</v>
      </c>
      <c r="T13" s="70">
        <v>6</v>
      </c>
      <c r="U13" s="75">
        <v>20</v>
      </c>
    </row>
    <row r="14" spans="2:22" x14ac:dyDescent="0.25">
      <c r="H14" s="76" t="s">
        <v>67</v>
      </c>
      <c r="I14" s="70">
        <v>1</v>
      </c>
      <c r="J14" s="70">
        <v>0</v>
      </c>
      <c r="K14" s="75">
        <v>1</v>
      </c>
      <c r="M14" s="76" t="s">
        <v>67</v>
      </c>
      <c r="N14" s="70">
        <v>10</v>
      </c>
      <c r="O14" s="70">
        <v>2</v>
      </c>
      <c r="P14" s="75">
        <v>8</v>
      </c>
      <c r="R14" s="76" t="s">
        <v>67</v>
      </c>
      <c r="S14" s="70">
        <v>24</v>
      </c>
      <c r="T14" s="70">
        <v>4</v>
      </c>
      <c r="U14" s="75">
        <v>20</v>
      </c>
    </row>
    <row r="15" spans="2:22" ht="15.75" thickBot="1" x14ac:dyDescent="0.3">
      <c r="H15" s="76" t="s">
        <v>68</v>
      </c>
      <c r="I15" s="70">
        <v>2</v>
      </c>
      <c r="J15" s="70">
        <v>0</v>
      </c>
      <c r="K15" s="75">
        <v>2</v>
      </c>
      <c r="M15" s="76" t="s">
        <v>68</v>
      </c>
      <c r="N15" s="70">
        <v>9</v>
      </c>
      <c r="O15" s="70">
        <v>1</v>
      </c>
      <c r="P15" s="75">
        <v>8</v>
      </c>
      <c r="R15" s="78" t="s">
        <v>68</v>
      </c>
      <c r="S15" s="79">
        <v>11</v>
      </c>
      <c r="T15" s="79">
        <v>1</v>
      </c>
      <c r="U15" s="80">
        <v>10</v>
      </c>
    </row>
    <row r="16" spans="2:22" ht="15.75" thickBot="1" x14ac:dyDescent="0.3">
      <c r="H16" s="84" t="s">
        <v>69</v>
      </c>
      <c r="I16" s="85">
        <f>SUM(I6:I15)</f>
        <v>819</v>
      </c>
      <c r="J16" s="85">
        <f>SUM(J6:J15)</f>
        <v>278</v>
      </c>
      <c r="K16" s="86">
        <f>SUM(K6:K15)</f>
        <v>541</v>
      </c>
      <c r="M16" s="87" t="s">
        <v>69</v>
      </c>
      <c r="N16" s="88">
        <f>SUM(N6:N15)</f>
        <v>1995</v>
      </c>
      <c r="O16" s="88">
        <f>SUM(O6:O15)</f>
        <v>786</v>
      </c>
      <c r="P16" s="89">
        <f>SUM(P6:P15)</f>
        <v>1209</v>
      </c>
      <c r="R16" s="90" t="s">
        <v>69</v>
      </c>
      <c r="S16" s="91">
        <f>SUM(S6:S15)</f>
        <v>2557</v>
      </c>
      <c r="T16" s="91">
        <f>SUM(T6:T15)</f>
        <v>870</v>
      </c>
      <c r="U16" s="91">
        <f>SUM(U6:U15)</f>
        <v>1687</v>
      </c>
    </row>
    <row r="17" spans="2:16" ht="15.75" thickBot="1" x14ac:dyDescent="0.3"/>
    <row r="18" spans="2:16" ht="24" thickBot="1" x14ac:dyDescent="0.4">
      <c r="B18" s="260" t="s">
        <v>96</v>
      </c>
      <c r="C18" s="261"/>
      <c r="D18" s="261"/>
      <c r="E18" s="261"/>
      <c r="F18" s="262"/>
    </row>
    <row r="19" spans="2:16" x14ac:dyDescent="0.25">
      <c r="H19" t="s">
        <v>103</v>
      </c>
      <c r="J19" s="124"/>
      <c r="K19" s="124"/>
    </row>
    <row r="20" spans="2:16" ht="15.75" thickBot="1" x14ac:dyDescent="0.3">
      <c r="I20" s="124"/>
      <c r="J20" s="124"/>
    </row>
    <row r="21" spans="2:16" ht="15.75" thickBot="1" x14ac:dyDescent="0.3">
      <c r="B21" s="81" t="s">
        <v>90</v>
      </c>
      <c r="C21" s="82" t="s">
        <v>91</v>
      </c>
      <c r="D21" s="82" t="s">
        <v>92</v>
      </c>
      <c r="E21" s="83" t="s">
        <v>93</v>
      </c>
      <c r="F21" s="81" t="s">
        <v>94</v>
      </c>
      <c r="G21" s="82" t="s">
        <v>95</v>
      </c>
    </row>
    <row r="22" spans="2:16" ht="15.75" thickBot="1" x14ac:dyDescent="0.3">
      <c r="B22" s="137" t="s">
        <v>106</v>
      </c>
      <c r="C22" s="138">
        <v>17</v>
      </c>
      <c r="D22" s="138">
        <v>4</v>
      </c>
      <c r="E22" s="139">
        <v>4</v>
      </c>
      <c r="F22" s="137">
        <v>2</v>
      </c>
      <c r="G22" s="138">
        <v>9</v>
      </c>
    </row>
    <row r="23" spans="2:16" ht="15.75" thickBot="1" x14ac:dyDescent="0.3">
      <c r="B23" s="137" t="s">
        <v>108</v>
      </c>
      <c r="C23" s="138">
        <v>41</v>
      </c>
      <c r="D23" s="138">
        <v>19</v>
      </c>
      <c r="E23" s="139">
        <v>17</v>
      </c>
      <c r="F23" s="137">
        <v>29</v>
      </c>
      <c r="G23" s="138">
        <v>11</v>
      </c>
    </row>
    <row r="24" spans="2:16" ht="15.75" thickBot="1" x14ac:dyDescent="0.3">
      <c r="B24" s="137" t="s">
        <v>109</v>
      </c>
      <c r="C24" s="138">
        <v>67</v>
      </c>
      <c r="D24" s="138">
        <v>15</v>
      </c>
      <c r="E24" s="139">
        <v>11</v>
      </c>
      <c r="F24" s="137">
        <v>21</v>
      </c>
      <c r="G24" s="138">
        <v>16</v>
      </c>
    </row>
    <row r="25" spans="2:16" x14ac:dyDescent="0.25">
      <c r="B25" s="81" t="s">
        <v>69</v>
      </c>
      <c r="C25" s="82"/>
      <c r="D25" s="82"/>
      <c r="E25" s="83"/>
      <c r="F25" s="81"/>
      <c r="G25" s="82"/>
    </row>
    <row r="26" spans="2:16" ht="21" x14ac:dyDescent="0.25">
      <c r="B26" s="136"/>
      <c r="O26" s="145"/>
      <c r="P26" s="145"/>
    </row>
    <row r="27" spans="2:16" x14ac:dyDescent="0.25">
      <c r="O27" s="145"/>
      <c r="P27" s="145"/>
    </row>
    <row r="28" spans="2:16" x14ac:dyDescent="0.25">
      <c r="O28" s="145"/>
      <c r="P28" s="145"/>
    </row>
  </sheetData>
  <mergeCells count="6">
    <mergeCell ref="B18:F18"/>
    <mergeCell ref="H2:U2"/>
    <mergeCell ref="H4:K4"/>
    <mergeCell ref="M4:P4"/>
    <mergeCell ref="R4:U4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showGridLines="0" zoomScaleNormal="100" workbookViewId="0">
      <selection activeCell="C83" sqref="C83"/>
    </sheetView>
  </sheetViews>
  <sheetFormatPr baseColWidth="10" defaultRowHeight="15" x14ac:dyDescent="0.25"/>
  <cols>
    <col min="1" max="1" width="17.28515625" bestFit="1" customWidth="1"/>
    <col min="2" max="2" width="15.42578125" customWidth="1"/>
    <col min="3" max="3" width="24.42578125" customWidth="1"/>
    <col min="4" max="4" width="17.5703125" customWidth="1"/>
    <col min="5" max="5" width="27.7109375" customWidth="1"/>
    <col min="6" max="6" width="15.42578125" customWidth="1"/>
  </cols>
  <sheetData>
    <row r="1" spans="1:6" ht="12" customHeight="1" thickBot="1" x14ac:dyDescent="0.3"/>
    <row r="2" spans="1:6" ht="19.5" customHeight="1" thickBot="1" x14ac:dyDescent="0.4">
      <c r="A2" s="260" t="s">
        <v>76</v>
      </c>
      <c r="B2" s="261"/>
      <c r="C2" s="261"/>
      <c r="D2" s="261"/>
      <c r="E2" s="261"/>
    </row>
    <row r="4" spans="1:6" x14ac:dyDescent="0.25">
      <c r="A4" s="96" t="s">
        <v>75</v>
      </c>
      <c r="B4" s="96" t="s">
        <v>71</v>
      </c>
      <c r="C4" s="96" t="s">
        <v>72</v>
      </c>
      <c r="D4" s="96" t="s">
        <v>73</v>
      </c>
      <c r="E4" s="96" t="s">
        <v>74</v>
      </c>
      <c r="F4" s="96" t="s">
        <v>97</v>
      </c>
    </row>
    <row r="5" spans="1:6" x14ac:dyDescent="0.25">
      <c r="A5" s="62" t="s">
        <v>106</v>
      </c>
      <c r="B5" s="143" t="s">
        <v>120</v>
      </c>
      <c r="C5" s="145" t="s">
        <v>122</v>
      </c>
      <c r="D5" s="143">
        <v>1</v>
      </c>
      <c r="E5" s="143" t="s">
        <v>125</v>
      </c>
      <c r="F5" s="148">
        <v>100000</v>
      </c>
    </row>
    <row r="6" spans="1:6" x14ac:dyDescent="0.25">
      <c r="A6" s="66" t="s">
        <v>106</v>
      </c>
      <c r="B6" s="143" t="s">
        <v>120</v>
      </c>
      <c r="C6" s="145" t="s">
        <v>122</v>
      </c>
      <c r="D6" s="143">
        <v>1</v>
      </c>
      <c r="E6" s="143" t="s">
        <v>126</v>
      </c>
      <c r="F6" s="148">
        <v>100000</v>
      </c>
    </row>
    <row r="7" spans="1:6" x14ac:dyDescent="0.25">
      <c r="A7" s="66" t="s">
        <v>106</v>
      </c>
      <c r="B7" s="143" t="s">
        <v>120</v>
      </c>
      <c r="C7" s="145" t="s">
        <v>122</v>
      </c>
      <c r="D7" s="143">
        <v>1</v>
      </c>
      <c r="E7" s="143" t="s">
        <v>127</v>
      </c>
      <c r="F7" s="148">
        <v>100000</v>
      </c>
    </row>
    <row r="8" spans="1:6" x14ac:dyDescent="0.25">
      <c r="A8" s="66" t="s">
        <v>106</v>
      </c>
      <c r="B8" s="143" t="s">
        <v>120</v>
      </c>
      <c r="C8" s="145" t="s">
        <v>122</v>
      </c>
      <c r="D8" s="143">
        <v>1</v>
      </c>
      <c r="E8" s="143" t="s">
        <v>126</v>
      </c>
      <c r="F8" s="148">
        <v>100000</v>
      </c>
    </row>
    <row r="9" spans="1:6" x14ac:dyDescent="0.25">
      <c r="A9" s="66" t="s">
        <v>106</v>
      </c>
      <c r="B9" s="143" t="s">
        <v>120</v>
      </c>
      <c r="C9" s="145" t="s">
        <v>122</v>
      </c>
      <c r="D9" s="143">
        <v>1</v>
      </c>
      <c r="E9" s="143" t="s">
        <v>128</v>
      </c>
      <c r="F9" s="148">
        <v>100000</v>
      </c>
    </row>
    <row r="10" spans="1:6" x14ac:dyDescent="0.25">
      <c r="A10" s="66" t="s">
        <v>106</v>
      </c>
      <c r="B10" s="143" t="s">
        <v>120</v>
      </c>
      <c r="C10" s="145" t="s">
        <v>122</v>
      </c>
      <c r="D10" s="143">
        <v>1</v>
      </c>
      <c r="E10" s="143" t="s">
        <v>127</v>
      </c>
      <c r="F10" s="148">
        <v>100000</v>
      </c>
    </row>
    <row r="11" spans="1:6" x14ac:dyDescent="0.25">
      <c r="A11" s="66" t="s">
        <v>106</v>
      </c>
      <c r="B11" s="143" t="s">
        <v>120</v>
      </c>
      <c r="C11" s="145" t="s">
        <v>123</v>
      </c>
      <c r="D11" s="143">
        <v>1</v>
      </c>
      <c r="E11" s="143" t="s">
        <v>125</v>
      </c>
      <c r="F11" s="148">
        <v>100000</v>
      </c>
    </row>
    <row r="12" spans="1:6" x14ac:dyDescent="0.25">
      <c r="A12" s="66" t="s">
        <v>106</v>
      </c>
      <c r="B12" s="143" t="s">
        <v>121</v>
      </c>
      <c r="C12" s="145" t="s">
        <v>122</v>
      </c>
      <c r="D12" s="143">
        <v>1</v>
      </c>
      <c r="E12" s="143" t="s">
        <v>129</v>
      </c>
      <c r="F12" s="148">
        <v>100000</v>
      </c>
    </row>
    <row r="13" spans="1:6" x14ac:dyDescent="0.25">
      <c r="A13" s="66" t="s">
        <v>106</v>
      </c>
      <c r="B13" s="143" t="s">
        <v>121</v>
      </c>
      <c r="C13" s="145" t="s">
        <v>122</v>
      </c>
      <c r="D13" s="143">
        <v>1</v>
      </c>
      <c r="E13" s="143" t="s">
        <v>129</v>
      </c>
      <c r="F13" s="148">
        <v>100000</v>
      </c>
    </row>
    <row r="14" spans="1:6" x14ac:dyDescent="0.25">
      <c r="A14" s="66" t="s">
        <v>106</v>
      </c>
      <c r="B14" s="143" t="s">
        <v>120</v>
      </c>
      <c r="C14" s="145" t="s">
        <v>122</v>
      </c>
      <c r="D14" s="143">
        <v>1</v>
      </c>
      <c r="E14" s="143" t="s">
        <v>126</v>
      </c>
      <c r="F14" s="147">
        <v>100000</v>
      </c>
    </row>
    <row r="15" spans="1:6" x14ac:dyDescent="0.25">
      <c r="A15" s="66" t="s">
        <v>106</v>
      </c>
      <c r="B15" s="146" t="s">
        <v>120</v>
      </c>
      <c r="C15" s="164" t="s">
        <v>122</v>
      </c>
      <c r="D15" s="146">
        <v>1</v>
      </c>
      <c r="E15" s="146" t="s">
        <v>126</v>
      </c>
      <c r="F15" s="165">
        <v>100000</v>
      </c>
    </row>
    <row r="16" spans="1:6" x14ac:dyDescent="0.25">
      <c r="A16" s="66" t="s">
        <v>106</v>
      </c>
      <c r="B16" s="143" t="s">
        <v>121</v>
      </c>
      <c r="C16" s="145" t="s">
        <v>122</v>
      </c>
      <c r="D16" s="143">
        <v>1</v>
      </c>
      <c r="E16" s="143" t="s">
        <v>129</v>
      </c>
      <c r="F16" s="147">
        <v>100000</v>
      </c>
    </row>
    <row r="17" spans="1:6" x14ac:dyDescent="0.25">
      <c r="A17" s="66" t="s">
        <v>106</v>
      </c>
      <c r="B17" s="143" t="s">
        <v>120</v>
      </c>
      <c r="C17" s="145" t="s">
        <v>122</v>
      </c>
      <c r="D17" s="143">
        <v>1</v>
      </c>
      <c r="E17" s="143" t="s">
        <v>127</v>
      </c>
      <c r="F17" s="147">
        <v>100000</v>
      </c>
    </row>
    <row r="18" spans="1:6" x14ac:dyDescent="0.25">
      <c r="A18" s="66" t="s">
        <v>106</v>
      </c>
      <c r="B18" s="143" t="s">
        <v>121</v>
      </c>
      <c r="C18" s="145" t="s">
        <v>122</v>
      </c>
      <c r="D18" s="143">
        <v>1</v>
      </c>
      <c r="E18" s="143" t="s">
        <v>130</v>
      </c>
      <c r="F18" s="147">
        <v>100000</v>
      </c>
    </row>
    <row r="19" spans="1:6" x14ac:dyDescent="0.25">
      <c r="A19" s="66" t="s">
        <v>106</v>
      </c>
      <c r="B19" s="143" t="s">
        <v>121</v>
      </c>
      <c r="C19" s="145" t="s">
        <v>124</v>
      </c>
      <c r="D19" s="143">
        <v>1</v>
      </c>
      <c r="E19" s="143" t="s">
        <v>126</v>
      </c>
      <c r="F19" s="147">
        <v>100000</v>
      </c>
    </row>
    <row r="20" spans="1:6" x14ac:dyDescent="0.25">
      <c r="A20" s="66" t="s">
        <v>106</v>
      </c>
      <c r="B20" s="143" t="s">
        <v>120</v>
      </c>
      <c r="C20" s="145" t="s">
        <v>122</v>
      </c>
      <c r="D20" s="143">
        <v>5</v>
      </c>
      <c r="E20" s="143" t="s">
        <v>131</v>
      </c>
      <c r="F20" s="147">
        <v>100000</v>
      </c>
    </row>
    <row r="21" spans="1:6" x14ac:dyDescent="0.25">
      <c r="A21" s="66" t="s">
        <v>106</v>
      </c>
      <c r="B21" s="143" t="s">
        <v>120</v>
      </c>
      <c r="C21" s="145" t="s">
        <v>122</v>
      </c>
      <c r="D21" s="143">
        <v>1</v>
      </c>
      <c r="E21" s="143" t="s">
        <v>126</v>
      </c>
      <c r="F21" s="147">
        <v>100000</v>
      </c>
    </row>
    <row r="22" spans="1:6" s="120" customFormat="1" x14ac:dyDescent="0.25">
      <c r="A22" s="66" t="s">
        <v>106</v>
      </c>
      <c r="B22" s="143" t="s">
        <v>120</v>
      </c>
      <c r="C22" s="145" t="s">
        <v>122</v>
      </c>
      <c r="D22" s="143">
        <v>1</v>
      </c>
      <c r="E22" s="143" t="s">
        <v>127</v>
      </c>
      <c r="F22" s="147">
        <v>100000</v>
      </c>
    </row>
    <row r="23" spans="1:6" x14ac:dyDescent="0.25">
      <c r="A23" s="66" t="s">
        <v>106</v>
      </c>
      <c r="B23" s="143" t="s">
        <v>120</v>
      </c>
      <c r="C23" s="145" t="s">
        <v>123</v>
      </c>
      <c r="D23" s="143">
        <v>1</v>
      </c>
      <c r="E23" s="143" t="s">
        <v>125</v>
      </c>
      <c r="F23" s="147">
        <v>100000</v>
      </c>
    </row>
    <row r="24" spans="1:6" x14ac:dyDescent="0.25">
      <c r="A24" s="66" t="s">
        <v>106</v>
      </c>
      <c r="B24" s="143" t="s">
        <v>120</v>
      </c>
      <c r="C24" s="145" t="s">
        <v>122</v>
      </c>
      <c r="D24" s="143">
        <v>1</v>
      </c>
      <c r="E24" s="143" t="s">
        <v>132</v>
      </c>
      <c r="F24" s="147">
        <v>100000</v>
      </c>
    </row>
    <row r="25" spans="1:6" x14ac:dyDescent="0.25">
      <c r="A25" s="66" t="s">
        <v>106</v>
      </c>
      <c r="B25" s="143" t="s">
        <v>120</v>
      </c>
      <c r="C25" s="145" t="s">
        <v>122</v>
      </c>
      <c r="D25" s="143">
        <v>1</v>
      </c>
      <c r="E25" s="143" t="s">
        <v>133</v>
      </c>
      <c r="F25" s="147">
        <v>100000</v>
      </c>
    </row>
    <row r="26" spans="1:6" x14ac:dyDescent="0.25">
      <c r="A26" s="66" t="s">
        <v>106</v>
      </c>
      <c r="B26" s="143" t="s">
        <v>120</v>
      </c>
      <c r="C26" s="145" t="s">
        <v>123</v>
      </c>
      <c r="D26" s="143">
        <v>1</v>
      </c>
      <c r="E26" s="143" t="s">
        <v>127</v>
      </c>
      <c r="F26" s="147">
        <v>100000</v>
      </c>
    </row>
    <row r="27" spans="1:6" x14ac:dyDescent="0.25">
      <c r="A27" s="66" t="s">
        <v>106</v>
      </c>
      <c r="B27" s="143" t="s">
        <v>120</v>
      </c>
      <c r="C27" s="145"/>
      <c r="D27" s="143">
        <v>1</v>
      </c>
      <c r="E27" s="143" t="s">
        <v>127</v>
      </c>
      <c r="F27" s="147">
        <v>100000</v>
      </c>
    </row>
    <row r="28" spans="1:6" x14ac:dyDescent="0.25">
      <c r="A28" s="66" t="s">
        <v>106</v>
      </c>
      <c r="B28" s="143" t="s">
        <v>121</v>
      </c>
      <c r="C28" s="145" t="s">
        <v>122</v>
      </c>
      <c r="D28" s="143">
        <v>1</v>
      </c>
      <c r="E28" s="143" t="s">
        <v>125</v>
      </c>
      <c r="F28" s="147">
        <v>100000</v>
      </c>
    </row>
    <row r="29" spans="1:6" x14ac:dyDescent="0.25">
      <c r="A29" s="66" t="s">
        <v>106</v>
      </c>
      <c r="B29" s="143" t="s">
        <v>120</v>
      </c>
      <c r="C29" s="145" t="s">
        <v>122</v>
      </c>
      <c r="D29" s="143">
        <v>1</v>
      </c>
      <c r="E29" s="143" t="s">
        <v>128</v>
      </c>
      <c r="F29" s="147">
        <v>57201</v>
      </c>
    </row>
    <row r="30" spans="1:6" x14ac:dyDescent="0.25">
      <c r="A30" s="66" t="s">
        <v>106</v>
      </c>
      <c r="B30" s="143" t="s">
        <v>121</v>
      </c>
      <c r="C30" s="145" t="s">
        <v>123</v>
      </c>
      <c r="D30" s="143">
        <v>1</v>
      </c>
      <c r="E30" s="143" t="s">
        <v>129</v>
      </c>
      <c r="F30" s="147">
        <v>100000</v>
      </c>
    </row>
    <row r="31" spans="1:6" x14ac:dyDescent="0.25">
      <c r="A31" s="66" t="s">
        <v>108</v>
      </c>
      <c r="B31" s="143" t="s">
        <v>120</v>
      </c>
      <c r="C31" s="145" t="s">
        <v>122</v>
      </c>
      <c r="D31" s="143">
        <v>1</v>
      </c>
      <c r="E31" s="143" t="s">
        <v>126</v>
      </c>
      <c r="F31" s="144">
        <v>100000</v>
      </c>
    </row>
    <row r="32" spans="1:6" x14ac:dyDescent="0.25">
      <c r="A32" s="66" t="s">
        <v>108</v>
      </c>
      <c r="B32" s="143" t="s">
        <v>120</v>
      </c>
      <c r="C32" s="145"/>
      <c r="D32" s="143">
        <v>1</v>
      </c>
      <c r="E32" s="143" t="s">
        <v>127</v>
      </c>
      <c r="F32" s="144">
        <v>100000</v>
      </c>
    </row>
    <row r="33" spans="1:6" x14ac:dyDescent="0.25">
      <c r="A33" s="66" t="s">
        <v>108</v>
      </c>
      <c r="B33" s="143" t="s">
        <v>120</v>
      </c>
      <c r="C33" s="145" t="s">
        <v>122</v>
      </c>
      <c r="D33" s="143">
        <v>1</v>
      </c>
      <c r="E33" s="143" t="s">
        <v>125</v>
      </c>
      <c r="F33" s="144">
        <v>100000</v>
      </c>
    </row>
    <row r="34" spans="1:6" x14ac:dyDescent="0.25">
      <c r="A34" s="66" t="s">
        <v>108</v>
      </c>
      <c r="B34" s="143" t="s">
        <v>120</v>
      </c>
      <c r="C34" s="145"/>
      <c r="D34" s="143">
        <v>1</v>
      </c>
      <c r="E34" s="143" t="s">
        <v>125</v>
      </c>
      <c r="F34" s="144">
        <v>100000</v>
      </c>
    </row>
    <row r="35" spans="1:6" x14ac:dyDescent="0.25">
      <c r="A35" s="66" t="s">
        <v>108</v>
      </c>
      <c r="B35" s="143" t="s">
        <v>120</v>
      </c>
      <c r="C35" s="145" t="s">
        <v>122</v>
      </c>
      <c r="D35" s="143">
        <v>3</v>
      </c>
      <c r="E35" s="143" t="s">
        <v>135</v>
      </c>
      <c r="F35" s="144">
        <v>100000</v>
      </c>
    </row>
    <row r="36" spans="1:6" x14ac:dyDescent="0.25">
      <c r="A36" s="66" t="s">
        <v>108</v>
      </c>
      <c r="B36" s="143" t="s">
        <v>120</v>
      </c>
      <c r="C36" s="145"/>
      <c r="D36" s="143">
        <v>1</v>
      </c>
      <c r="E36" s="143" t="s">
        <v>126</v>
      </c>
      <c r="F36" s="144">
        <v>100000</v>
      </c>
    </row>
    <row r="37" spans="1:6" x14ac:dyDescent="0.25">
      <c r="A37" s="66" t="s">
        <v>108</v>
      </c>
      <c r="B37" s="143" t="s">
        <v>120</v>
      </c>
      <c r="C37" s="145" t="s">
        <v>123</v>
      </c>
      <c r="D37" s="143">
        <v>1</v>
      </c>
      <c r="E37" s="143" t="s">
        <v>125</v>
      </c>
      <c r="F37" s="119">
        <v>100000</v>
      </c>
    </row>
    <row r="38" spans="1:6" x14ac:dyDescent="0.25">
      <c r="A38" s="66" t="s">
        <v>108</v>
      </c>
      <c r="B38" s="143" t="s">
        <v>120</v>
      </c>
      <c r="C38" s="145" t="s">
        <v>123</v>
      </c>
      <c r="D38" s="143">
        <v>1</v>
      </c>
      <c r="E38" s="143" t="s">
        <v>125</v>
      </c>
      <c r="F38" s="119">
        <v>100000</v>
      </c>
    </row>
    <row r="39" spans="1:6" x14ac:dyDescent="0.25">
      <c r="A39" s="66" t="s">
        <v>108</v>
      </c>
      <c r="B39" s="143" t="s">
        <v>120</v>
      </c>
      <c r="C39" s="145" t="s">
        <v>122</v>
      </c>
      <c r="D39" s="143">
        <v>1</v>
      </c>
      <c r="E39" s="143" t="s">
        <v>127</v>
      </c>
      <c r="F39" s="119">
        <v>100000</v>
      </c>
    </row>
    <row r="40" spans="1:6" x14ac:dyDescent="0.25">
      <c r="A40" s="66" t="s">
        <v>108</v>
      </c>
      <c r="B40" s="143" t="s">
        <v>120</v>
      </c>
      <c r="C40" s="145"/>
      <c r="D40" s="143">
        <v>1</v>
      </c>
      <c r="E40" s="143" t="s">
        <v>136</v>
      </c>
      <c r="F40" s="119">
        <v>65000</v>
      </c>
    </row>
    <row r="41" spans="1:6" x14ac:dyDescent="0.25">
      <c r="A41" s="66" t="s">
        <v>108</v>
      </c>
      <c r="B41" s="143" t="s">
        <v>121</v>
      </c>
      <c r="C41" s="145" t="s">
        <v>122</v>
      </c>
      <c r="D41" s="143">
        <v>1</v>
      </c>
      <c r="E41" s="143" t="s">
        <v>129</v>
      </c>
      <c r="F41" s="119">
        <v>100000</v>
      </c>
    </row>
    <row r="42" spans="1:6" x14ac:dyDescent="0.25">
      <c r="A42" s="66" t="s">
        <v>108</v>
      </c>
      <c r="B42" s="143" t="s">
        <v>120</v>
      </c>
      <c r="C42" s="145" t="s">
        <v>123</v>
      </c>
      <c r="D42" s="143">
        <v>1</v>
      </c>
      <c r="E42" s="143" t="s">
        <v>127</v>
      </c>
      <c r="F42" s="119">
        <v>100000</v>
      </c>
    </row>
    <row r="43" spans="1:6" x14ac:dyDescent="0.25">
      <c r="A43" s="66" t="s">
        <v>108</v>
      </c>
      <c r="B43" s="143" t="s">
        <v>120</v>
      </c>
      <c r="C43" s="145" t="s">
        <v>122</v>
      </c>
      <c r="D43" s="143">
        <v>1</v>
      </c>
      <c r="E43" s="143" t="s">
        <v>125</v>
      </c>
      <c r="F43" s="119">
        <v>100000</v>
      </c>
    </row>
    <row r="44" spans="1:6" x14ac:dyDescent="0.25">
      <c r="A44" s="66" t="s">
        <v>108</v>
      </c>
      <c r="B44" s="143" t="s">
        <v>121</v>
      </c>
      <c r="C44" s="145" t="s">
        <v>122</v>
      </c>
      <c r="D44" s="143">
        <v>1</v>
      </c>
      <c r="E44" s="143" t="s">
        <v>125</v>
      </c>
      <c r="F44" s="119">
        <v>100000</v>
      </c>
    </row>
    <row r="45" spans="1:6" x14ac:dyDescent="0.25">
      <c r="A45" s="66" t="s">
        <v>108</v>
      </c>
      <c r="B45" s="143" t="s">
        <v>121</v>
      </c>
      <c r="C45" s="145" t="s">
        <v>122</v>
      </c>
      <c r="D45" s="143">
        <v>1</v>
      </c>
      <c r="E45" s="143" t="s">
        <v>125</v>
      </c>
      <c r="F45" s="119">
        <v>100000</v>
      </c>
    </row>
    <row r="46" spans="1:6" x14ac:dyDescent="0.25">
      <c r="A46" s="66" t="s">
        <v>108</v>
      </c>
      <c r="B46" s="143" t="s">
        <v>121</v>
      </c>
      <c r="C46" s="145" t="s">
        <v>123</v>
      </c>
      <c r="D46" s="143">
        <v>1</v>
      </c>
      <c r="E46" s="143" t="s">
        <v>137</v>
      </c>
      <c r="F46" s="119">
        <v>100000</v>
      </c>
    </row>
    <row r="47" spans="1:6" x14ac:dyDescent="0.25">
      <c r="A47" s="66" t="s">
        <v>108</v>
      </c>
      <c r="B47" s="143" t="s">
        <v>120</v>
      </c>
      <c r="C47" s="145" t="s">
        <v>122</v>
      </c>
      <c r="D47" s="143">
        <v>1</v>
      </c>
      <c r="E47" s="143" t="s">
        <v>125</v>
      </c>
      <c r="F47" s="119">
        <v>100000</v>
      </c>
    </row>
    <row r="48" spans="1:6" x14ac:dyDescent="0.25">
      <c r="A48" s="66" t="s">
        <v>108</v>
      </c>
      <c r="B48" s="143" t="s">
        <v>121</v>
      </c>
      <c r="C48" s="145" t="s">
        <v>122</v>
      </c>
      <c r="D48" s="143">
        <v>1</v>
      </c>
      <c r="E48" s="143" t="s">
        <v>129</v>
      </c>
      <c r="F48" s="119">
        <v>100000</v>
      </c>
    </row>
    <row r="49" spans="1:6" x14ac:dyDescent="0.25">
      <c r="A49" s="66" t="s">
        <v>108</v>
      </c>
      <c r="B49" s="143" t="s">
        <v>120</v>
      </c>
      <c r="C49" s="145" t="s">
        <v>122</v>
      </c>
      <c r="D49" s="143">
        <v>4</v>
      </c>
      <c r="E49" s="143" t="s">
        <v>138</v>
      </c>
      <c r="F49" s="119">
        <v>100000</v>
      </c>
    </row>
    <row r="50" spans="1:6" x14ac:dyDescent="0.25">
      <c r="A50" s="66" t="s">
        <v>108</v>
      </c>
      <c r="B50" s="143" t="s">
        <v>120</v>
      </c>
      <c r="C50" s="145" t="s">
        <v>123</v>
      </c>
      <c r="D50" s="143">
        <v>1</v>
      </c>
      <c r="E50" s="143" t="s">
        <v>127</v>
      </c>
      <c r="F50" s="119">
        <v>100000</v>
      </c>
    </row>
    <row r="51" spans="1:6" x14ac:dyDescent="0.25">
      <c r="A51" s="66" t="s">
        <v>108</v>
      </c>
      <c r="B51" s="143" t="s">
        <v>120</v>
      </c>
      <c r="C51" s="145"/>
      <c r="D51" s="143">
        <v>1</v>
      </c>
      <c r="E51" s="143" t="s">
        <v>126</v>
      </c>
      <c r="F51" s="119">
        <v>100000</v>
      </c>
    </row>
    <row r="52" spans="1:6" x14ac:dyDescent="0.25">
      <c r="A52" s="66" t="s">
        <v>108</v>
      </c>
      <c r="B52" s="143" t="s">
        <v>121</v>
      </c>
      <c r="C52" s="145"/>
      <c r="D52" s="143">
        <v>1</v>
      </c>
      <c r="E52" s="143" t="s">
        <v>125</v>
      </c>
      <c r="F52" s="119">
        <v>100000</v>
      </c>
    </row>
    <row r="53" spans="1:6" x14ac:dyDescent="0.25">
      <c r="A53" s="66" t="s">
        <v>108</v>
      </c>
      <c r="B53" s="143" t="s">
        <v>121</v>
      </c>
      <c r="C53" s="145" t="s">
        <v>123</v>
      </c>
      <c r="D53" s="143">
        <v>1</v>
      </c>
      <c r="E53" s="143" t="s">
        <v>126</v>
      </c>
      <c r="F53" s="119">
        <v>100000</v>
      </c>
    </row>
    <row r="54" spans="1:6" x14ac:dyDescent="0.25">
      <c r="A54" s="66" t="s">
        <v>108</v>
      </c>
      <c r="B54" s="143" t="s">
        <v>121</v>
      </c>
      <c r="C54" s="145" t="s">
        <v>122</v>
      </c>
      <c r="D54" s="143">
        <v>1</v>
      </c>
      <c r="E54" s="143" t="s">
        <v>126</v>
      </c>
      <c r="F54" s="119">
        <v>100000</v>
      </c>
    </row>
    <row r="55" spans="1:6" x14ac:dyDescent="0.25">
      <c r="A55" s="66" t="s">
        <v>108</v>
      </c>
      <c r="B55" s="143" t="s">
        <v>120</v>
      </c>
      <c r="C55" s="145" t="s">
        <v>123</v>
      </c>
      <c r="D55" s="143">
        <v>1</v>
      </c>
      <c r="E55" s="143" t="s">
        <v>126</v>
      </c>
      <c r="F55" s="119">
        <v>100000</v>
      </c>
    </row>
    <row r="56" spans="1:6" s="120" customFormat="1" x14ac:dyDescent="0.25">
      <c r="A56" s="66" t="s">
        <v>108</v>
      </c>
      <c r="B56" s="143" t="s">
        <v>121</v>
      </c>
      <c r="C56" s="145"/>
      <c r="D56" s="143">
        <v>1</v>
      </c>
      <c r="E56" s="143" t="s">
        <v>126</v>
      </c>
      <c r="F56" s="119">
        <v>100000</v>
      </c>
    </row>
    <row r="57" spans="1:6" s="120" customFormat="1" x14ac:dyDescent="0.25">
      <c r="A57" s="66" t="s">
        <v>108</v>
      </c>
      <c r="B57" s="143" t="s">
        <v>120</v>
      </c>
      <c r="C57" s="145"/>
      <c r="D57" s="143">
        <v>1</v>
      </c>
      <c r="E57" s="143" t="s">
        <v>126</v>
      </c>
      <c r="F57" s="119">
        <v>100000</v>
      </c>
    </row>
    <row r="58" spans="1:6" s="120" customFormat="1" x14ac:dyDescent="0.25">
      <c r="A58" s="66" t="s">
        <v>108</v>
      </c>
      <c r="B58" s="143" t="s">
        <v>121</v>
      </c>
      <c r="C58" s="145"/>
      <c r="D58" s="143">
        <v>1</v>
      </c>
      <c r="E58" s="143" t="s">
        <v>125</v>
      </c>
      <c r="F58" s="119">
        <v>100000</v>
      </c>
    </row>
    <row r="59" spans="1:6" s="120" customFormat="1" x14ac:dyDescent="0.25">
      <c r="A59" s="66" t="s">
        <v>108</v>
      </c>
      <c r="B59" s="143" t="s">
        <v>120</v>
      </c>
      <c r="C59" s="145" t="s">
        <v>122</v>
      </c>
      <c r="D59" s="143">
        <v>1</v>
      </c>
      <c r="E59" s="143" t="s">
        <v>125</v>
      </c>
      <c r="F59" s="119">
        <v>100000</v>
      </c>
    </row>
    <row r="60" spans="1:6" s="120" customFormat="1" x14ac:dyDescent="0.25">
      <c r="A60" s="66" t="s">
        <v>108</v>
      </c>
      <c r="B60" s="143" t="s">
        <v>121</v>
      </c>
      <c r="C60" s="145" t="s">
        <v>122</v>
      </c>
      <c r="D60" s="143">
        <v>1</v>
      </c>
      <c r="E60" s="143" t="s">
        <v>125</v>
      </c>
      <c r="F60" s="119">
        <v>100000</v>
      </c>
    </row>
    <row r="61" spans="1:6" s="120" customFormat="1" x14ac:dyDescent="0.25">
      <c r="A61" s="66" t="s">
        <v>108</v>
      </c>
      <c r="B61" s="143" t="s">
        <v>120</v>
      </c>
      <c r="C61" s="145" t="s">
        <v>122</v>
      </c>
      <c r="D61" s="143">
        <v>2</v>
      </c>
      <c r="E61" s="143" t="s">
        <v>139</v>
      </c>
      <c r="F61" s="119">
        <v>100000</v>
      </c>
    </row>
    <row r="62" spans="1:6" s="120" customFormat="1" x14ac:dyDescent="0.25">
      <c r="A62" s="66" t="s">
        <v>108</v>
      </c>
      <c r="B62" s="143" t="s">
        <v>121</v>
      </c>
      <c r="C62" s="145" t="s">
        <v>122</v>
      </c>
      <c r="D62" s="143"/>
      <c r="E62" s="143" t="s">
        <v>129</v>
      </c>
      <c r="F62" s="119">
        <v>100000</v>
      </c>
    </row>
    <row r="63" spans="1:6" s="120" customFormat="1" x14ac:dyDescent="0.25">
      <c r="A63" s="66" t="s">
        <v>108</v>
      </c>
      <c r="B63" s="143" t="s">
        <v>120</v>
      </c>
      <c r="C63" s="145"/>
      <c r="D63" s="143">
        <v>3</v>
      </c>
      <c r="E63" s="143" t="s">
        <v>140</v>
      </c>
      <c r="F63" s="119">
        <v>100000</v>
      </c>
    </row>
    <row r="64" spans="1:6" s="120" customFormat="1" x14ac:dyDescent="0.25">
      <c r="A64" s="66" t="s">
        <v>108</v>
      </c>
      <c r="B64" s="143" t="s">
        <v>120</v>
      </c>
      <c r="C64" s="145"/>
      <c r="D64" s="143">
        <v>1</v>
      </c>
      <c r="E64" s="143" t="s">
        <v>127</v>
      </c>
      <c r="F64" s="119">
        <v>100000</v>
      </c>
    </row>
    <row r="65" spans="1:6" s="120" customFormat="1" x14ac:dyDescent="0.25">
      <c r="A65" s="66" t="s">
        <v>108</v>
      </c>
      <c r="B65" s="143" t="s">
        <v>120</v>
      </c>
      <c r="C65" s="145" t="s">
        <v>123</v>
      </c>
      <c r="D65" s="143">
        <v>1</v>
      </c>
      <c r="E65" s="143" t="s">
        <v>136</v>
      </c>
      <c r="F65" s="119">
        <v>79950</v>
      </c>
    </row>
    <row r="66" spans="1:6" s="120" customFormat="1" x14ac:dyDescent="0.25">
      <c r="A66" s="66" t="s">
        <v>108</v>
      </c>
      <c r="B66" s="143" t="s">
        <v>120</v>
      </c>
      <c r="C66" s="145" t="s">
        <v>122</v>
      </c>
      <c r="D66" s="143">
        <v>1</v>
      </c>
      <c r="E66" s="143" t="s">
        <v>126</v>
      </c>
      <c r="F66" s="119">
        <v>100000</v>
      </c>
    </row>
    <row r="67" spans="1:6" s="120" customFormat="1" x14ac:dyDescent="0.25">
      <c r="A67" s="66" t="s">
        <v>108</v>
      </c>
      <c r="B67" s="143" t="s">
        <v>121</v>
      </c>
      <c r="C67" s="145" t="s">
        <v>122</v>
      </c>
      <c r="D67" s="143">
        <v>1</v>
      </c>
      <c r="E67" s="143" t="s">
        <v>126</v>
      </c>
      <c r="F67" s="119">
        <v>100000</v>
      </c>
    </row>
    <row r="68" spans="1:6" s="120" customFormat="1" x14ac:dyDescent="0.25">
      <c r="A68" s="66" t="s">
        <v>108</v>
      </c>
      <c r="B68" s="143" t="s">
        <v>120</v>
      </c>
      <c r="C68" s="145" t="s">
        <v>122</v>
      </c>
      <c r="D68" s="143">
        <v>1</v>
      </c>
      <c r="E68" s="143" t="s">
        <v>125</v>
      </c>
      <c r="F68" s="119">
        <v>100000</v>
      </c>
    </row>
    <row r="69" spans="1:6" s="120" customFormat="1" x14ac:dyDescent="0.25">
      <c r="A69" s="66" t="s">
        <v>108</v>
      </c>
      <c r="B69" s="143" t="s">
        <v>120</v>
      </c>
      <c r="C69" s="145" t="s">
        <v>122</v>
      </c>
      <c r="D69" s="143">
        <v>1</v>
      </c>
      <c r="E69" s="143" t="s">
        <v>125</v>
      </c>
      <c r="F69" s="119">
        <v>100000</v>
      </c>
    </row>
    <row r="70" spans="1:6" s="120" customFormat="1" x14ac:dyDescent="0.25">
      <c r="A70" s="66" t="s">
        <v>108</v>
      </c>
      <c r="B70" s="143" t="s">
        <v>120</v>
      </c>
      <c r="C70" s="145" t="s">
        <v>122</v>
      </c>
      <c r="D70" s="143">
        <v>1</v>
      </c>
      <c r="E70" s="143" t="s">
        <v>126</v>
      </c>
      <c r="F70" s="119">
        <v>100000</v>
      </c>
    </row>
    <row r="71" spans="1:6" s="120" customFormat="1" x14ac:dyDescent="0.25">
      <c r="A71" s="66" t="s">
        <v>108</v>
      </c>
      <c r="B71" s="143" t="s">
        <v>120</v>
      </c>
      <c r="C71" s="145"/>
      <c r="D71" s="143">
        <v>1</v>
      </c>
      <c r="E71" s="143" t="s">
        <v>127</v>
      </c>
      <c r="F71" s="119">
        <v>100000</v>
      </c>
    </row>
    <row r="72" spans="1:6" s="120" customFormat="1" x14ac:dyDescent="0.25">
      <c r="A72" s="66" t="s">
        <v>108</v>
      </c>
      <c r="B72" s="143" t="s">
        <v>120</v>
      </c>
      <c r="C72" s="145" t="s">
        <v>123</v>
      </c>
      <c r="D72" s="143">
        <v>1</v>
      </c>
      <c r="E72" s="143" t="s">
        <v>127</v>
      </c>
      <c r="F72" s="119">
        <v>100000</v>
      </c>
    </row>
    <row r="73" spans="1:6" s="120" customFormat="1" x14ac:dyDescent="0.25">
      <c r="A73" s="66" t="s">
        <v>108</v>
      </c>
      <c r="B73" s="143" t="s">
        <v>121</v>
      </c>
      <c r="C73" s="145" t="s">
        <v>122</v>
      </c>
      <c r="D73" s="143">
        <v>1</v>
      </c>
      <c r="E73" s="143" t="s">
        <v>129</v>
      </c>
      <c r="F73" s="119">
        <v>100000</v>
      </c>
    </row>
    <row r="74" spans="1:6" s="120" customFormat="1" x14ac:dyDescent="0.25">
      <c r="A74" s="66" t="s">
        <v>108</v>
      </c>
      <c r="B74" s="143" t="s">
        <v>120</v>
      </c>
      <c r="C74" s="145" t="s">
        <v>122</v>
      </c>
      <c r="D74" s="143">
        <v>1</v>
      </c>
      <c r="E74" s="143" t="s">
        <v>127</v>
      </c>
      <c r="F74" s="119">
        <v>100000</v>
      </c>
    </row>
    <row r="75" spans="1:6" s="120" customFormat="1" x14ac:dyDescent="0.25">
      <c r="A75" s="66" t="s">
        <v>108</v>
      </c>
      <c r="B75" s="143" t="s">
        <v>120</v>
      </c>
      <c r="C75" s="145" t="s">
        <v>122</v>
      </c>
      <c r="D75" s="143">
        <v>2</v>
      </c>
      <c r="E75" s="143" t="s">
        <v>141</v>
      </c>
      <c r="F75" s="119">
        <v>100000</v>
      </c>
    </row>
    <row r="76" spans="1:6" s="120" customFormat="1" x14ac:dyDescent="0.25">
      <c r="A76" s="66" t="s">
        <v>108</v>
      </c>
      <c r="B76" s="143" t="s">
        <v>121</v>
      </c>
      <c r="C76" s="145"/>
      <c r="D76" s="143">
        <v>1</v>
      </c>
      <c r="E76" s="143" t="s">
        <v>129</v>
      </c>
      <c r="F76" s="119">
        <v>100000</v>
      </c>
    </row>
    <row r="77" spans="1:6" s="120" customFormat="1" x14ac:dyDescent="0.25">
      <c r="A77" s="66" t="s">
        <v>108</v>
      </c>
      <c r="B77" s="143" t="s">
        <v>120</v>
      </c>
      <c r="C77" s="145" t="s">
        <v>122</v>
      </c>
      <c r="D77" s="143">
        <v>1</v>
      </c>
      <c r="E77" s="143" t="s">
        <v>125</v>
      </c>
      <c r="F77" s="119">
        <v>100000</v>
      </c>
    </row>
    <row r="78" spans="1:6" s="120" customFormat="1" x14ac:dyDescent="0.25">
      <c r="A78" s="66" t="s">
        <v>108</v>
      </c>
      <c r="B78" s="143" t="s">
        <v>121</v>
      </c>
      <c r="C78" s="145" t="s">
        <v>122</v>
      </c>
      <c r="D78" s="143">
        <v>1</v>
      </c>
      <c r="E78" s="143" t="s">
        <v>129</v>
      </c>
      <c r="F78" s="119">
        <v>100000</v>
      </c>
    </row>
    <row r="79" spans="1:6" s="120" customFormat="1" x14ac:dyDescent="0.25">
      <c r="A79" s="66" t="s">
        <v>108</v>
      </c>
      <c r="B79" s="143" t="s">
        <v>121</v>
      </c>
      <c r="C79" s="145" t="s">
        <v>122</v>
      </c>
      <c r="D79" s="143">
        <v>1</v>
      </c>
      <c r="E79" s="143" t="s">
        <v>126</v>
      </c>
      <c r="F79" s="119">
        <v>100000</v>
      </c>
    </row>
    <row r="80" spans="1:6" s="120" customFormat="1" x14ac:dyDescent="0.25">
      <c r="A80" s="66" t="s">
        <v>108</v>
      </c>
      <c r="B80" s="143" t="s">
        <v>121</v>
      </c>
      <c r="C80" s="145"/>
      <c r="D80" s="143">
        <v>1</v>
      </c>
      <c r="E80" s="143" t="s">
        <v>126</v>
      </c>
      <c r="F80" s="119">
        <v>100000</v>
      </c>
    </row>
    <row r="81" spans="1:6" s="120" customFormat="1" x14ac:dyDescent="0.25">
      <c r="A81" s="66" t="s">
        <v>108</v>
      </c>
      <c r="B81" s="143" t="s">
        <v>121</v>
      </c>
      <c r="C81" s="145" t="s">
        <v>123</v>
      </c>
      <c r="D81" s="143">
        <v>1</v>
      </c>
      <c r="E81" s="143" t="s">
        <v>126</v>
      </c>
      <c r="F81" s="119">
        <v>100000</v>
      </c>
    </row>
    <row r="82" spans="1:6" s="120" customFormat="1" x14ac:dyDescent="0.25">
      <c r="A82" s="66" t="s">
        <v>108</v>
      </c>
      <c r="B82" s="143" t="s">
        <v>120</v>
      </c>
      <c r="C82" s="145" t="s">
        <v>122</v>
      </c>
      <c r="D82" s="143">
        <v>1</v>
      </c>
      <c r="E82" s="143" t="s">
        <v>126</v>
      </c>
      <c r="F82" s="119">
        <v>100000</v>
      </c>
    </row>
    <row r="83" spans="1:6" s="120" customFormat="1" x14ac:dyDescent="0.25">
      <c r="A83" s="66" t="s">
        <v>108</v>
      </c>
      <c r="B83" s="143" t="s">
        <v>121</v>
      </c>
      <c r="C83" s="145" t="s">
        <v>134</v>
      </c>
      <c r="D83" s="143">
        <v>1</v>
      </c>
      <c r="E83" s="143" t="s">
        <v>142</v>
      </c>
      <c r="F83" s="119">
        <v>75000</v>
      </c>
    </row>
    <row r="84" spans="1:6" s="120" customFormat="1" x14ac:dyDescent="0.25">
      <c r="A84" s="66" t="s">
        <v>108</v>
      </c>
      <c r="B84" s="143" t="s">
        <v>121</v>
      </c>
      <c r="C84" s="145" t="s">
        <v>123</v>
      </c>
      <c r="D84" s="143">
        <v>2</v>
      </c>
      <c r="E84" s="143" t="s">
        <v>137</v>
      </c>
      <c r="F84" s="147">
        <v>100000</v>
      </c>
    </row>
    <row r="85" spans="1:6" s="120" customFormat="1" x14ac:dyDescent="0.25">
      <c r="A85" s="66" t="s">
        <v>108</v>
      </c>
      <c r="B85" s="143" t="s">
        <v>120</v>
      </c>
      <c r="C85" s="145" t="s">
        <v>122</v>
      </c>
      <c r="D85" s="143">
        <v>2</v>
      </c>
      <c r="E85" s="143" t="s">
        <v>143</v>
      </c>
      <c r="F85" s="147">
        <v>100000</v>
      </c>
    </row>
    <row r="86" spans="1:6" x14ac:dyDescent="0.25">
      <c r="A86" s="66" t="s">
        <v>108</v>
      </c>
      <c r="B86" s="143" t="s">
        <v>120</v>
      </c>
      <c r="C86" s="145" t="s">
        <v>122</v>
      </c>
      <c r="D86" s="143">
        <v>1</v>
      </c>
      <c r="E86" s="143" t="s">
        <v>133</v>
      </c>
      <c r="F86" s="147">
        <v>100000</v>
      </c>
    </row>
    <row r="87" spans="1:6" x14ac:dyDescent="0.25">
      <c r="A87" s="66" t="s">
        <v>109</v>
      </c>
      <c r="B87" s="143" t="s">
        <v>120</v>
      </c>
      <c r="C87" s="145"/>
      <c r="D87" s="143">
        <v>1</v>
      </c>
      <c r="E87" s="143" t="s">
        <v>127</v>
      </c>
      <c r="F87" s="147">
        <v>100000</v>
      </c>
    </row>
    <row r="88" spans="1:6" x14ac:dyDescent="0.25">
      <c r="A88" s="66" t="s">
        <v>109</v>
      </c>
      <c r="B88" s="143" t="s">
        <v>120</v>
      </c>
      <c r="C88" s="145"/>
      <c r="D88" s="143">
        <v>3</v>
      </c>
      <c r="E88" s="143" t="s">
        <v>144</v>
      </c>
      <c r="F88" s="147">
        <v>100000</v>
      </c>
    </row>
    <row r="89" spans="1:6" s="120" customFormat="1" x14ac:dyDescent="0.25">
      <c r="A89" s="66" t="s">
        <v>109</v>
      </c>
      <c r="B89" s="143" t="s">
        <v>121</v>
      </c>
      <c r="C89" s="145" t="s">
        <v>123</v>
      </c>
      <c r="D89" s="143">
        <v>1</v>
      </c>
      <c r="E89" s="143" t="s">
        <v>128</v>
      </c>
      <c r="F89" s="147">
        <v>100000</v>
      </c>
    </row>
    <row r="90" spans="1:6" s="120" customFormat="1" x14ac:dyDescent="0.25">
      <c r="A90" s="66" t="s">
        <v>109</v>
      </c>
      <c r="B90" s="143" t="s">
        <v>120</v>
      </c>
      <c r="C90" s="145" t="s">
        <v>122</v>
      </c>
      <c r="D90" s="143">
        <v>1</v>
      </c>
      <c r="E90" s="143" t="s">
        <v>127</v>
      </c>
      <c r="F90" s="147">
        <v>100000</v>
      </c>
    </row>
    <row r="91" spans="1:6" s="120" customFormat="1" x14ac:dyDescent="0.25">
      <c r="A91" s="66" t="s">
        <v>109</v>
      </c>
      <c r="B91" s="143" t="s">
        <v>120</v>
      </c>
      <c r="C91" s="145"/>
      <c r="D91" s="143">
        <v>1</v>
      </c>
      <c r="E91" s="143" t="s">
        <v>126</v>
      </c>
      <c r="F91" s="147">
        <v>100000</v>
      </c>
    </row>
    <row r="92" spans="1:6" s="120" customFormat="1" x14ac:dyDescent="0.25">
      <c r="A92" s="66" t="s">
        <v>109</v>
      </c>
      <c r="B92" s="143" t="s">
        <v>120</v>
      </c>
      <c r="C92" s="145" t="s">
        <v>123</v>
      </c>
      <c r="D92" s="143">
        <v>1</v>
      </c>
      <c r="E92" s="143" t="s">
        <v>126</v>
      </c>
      <c r="F92" s="147">
        <v>100000</v>
      </c>
    </row>
    <row r="93" spans="1:6" s="120" customFormat="1" x14ac:dyDescent="0.25">
      <c r="A93" s="66" t="s">
        <v>109</v>
      </c>
      <c r="B93" s="143" t="s">
        <v>121</v>
      </c>
      <c r="C93" s="145" t="s">
        <v>123</v>
      </c>
      <c r="D93" s="143">
        <v>1</v>
      </c>
      <c r="E93" s="143" t="s">
        <v>126</v>
      </c>
      <c r="F93" s="147">
        <v>100000</v>
      </c>
    </row>
    <row r="94" spans="1:6" s="120" customFormat="1" x14ac:dyDescent="0.25">
      <c r="A94" s="66" t="s">
        <v>109</v>
      </c>
      <c r="B94" s="143" t="s">
        <v>120</v>
      </c>
      <c r="C94" s="145" t="s">
        <v>122</v>
      </c>
      <c r="D94" s="143">
        <v>1</v>
      </c>
      <c r="E94" s="143" t="s">
        <v>125</v>
      </c>
      <c r="F94" s="147">
        <v>100000</v>
      </c>
    </row>
    <row r="95" spans="1:6" s="120" customFormat="1" x14ac:dyDescent="0.25">
      <c r="A95" s="66" t="s">
        <v>109</v>
      </c>
      <c r="B95" s="143" t="s">
        <v>120</v>
      </c>
      <c r="C95" s="145"/>
      <c r="D95" s="143">
        <v>1</v>
      </c>
      <c r="E95" s="143" t="s">
        <v>126</v>
      </c>
      <c r="F95" s="147">
        <v>100000</v>
      </c>
    </row>
    <row r="96" spans="1:6" s="120" customFormat="1" x14ac:dyDescent="0.25">
      <c r="A96" s="66" t="s">
        <v>109</v>
      </c>
      <c r="B96" s="143" t="s">
        <v>120</v>
      </c>
      <c r="C96" s="145" t="s">
        <v>123</v>
      </c>
      <c r="D96" s="143">
        <v>1</v>
      </c>
      <c r="E96" s="143" t="s">
        <v>127</v>
      </c>
      <c r="F96" s="147">
        <v>100000</v>
      </c>
    </row>
    <row r="97" spans="1:6" s="120" customFormat="1" x14ac:dyDescent="0.25">
      <c r="A97" s="66" t="s">
        <v>109</v>
      </c>
      <c r="B97" s="143" t="s">
        <v>121</v>
      </c>
      <c r="C97" s="145" t="s">
        <v>122</v>
      </c>
      <c r="D97" s="143">
        <v>1</v>
      </c>
      <c r="E97" s="143" t="s">
        <v>129</v>
      </c>
      <c r="F97" s="147">
        <v>100000</v>
      </c>
    </row>
    <row r="98" spans="1:6" s="120" customFormat="1" x14ac:dyDescent="0.25">
      <c r="A98" s="66" t="s">
        <v>109</v>
      </c>
      <c r="B98" s="143" t="s">
        <v>120</v>
      </c>
      <c r="C98" s="145" t="s">
        <v>123</v>
      </c>
      <c r="D98" s="143">
        <v>4</v>
      </c>
      <c r="E98" s="143" t="s">
        <v>145</v>
      </c>
      <c r="F98" s="147">
        <v>100000</v>
      </c>
    </row>
    <row r="99" spans="1:6" s="120" customFormat="1" x14ac:dyDescent="0.25">
      <c r="A99" s="66" t="s">
        <v>109</v>
      </c>
      <c r="B99" s="143" t="s">
        <v>120</v>
      </c>
      <c r="C99" s="145"/>
      <c r="D99" s="143">
        <v>1</v>
      </c>
      <c r="E99" s="143" t="s">
        <v>127</v>
      </c>
      <c r="F99" s="147">
        <v>90000</v>
      </c>
    </row>
    <row r="100" spans="1:6" s="120" customFormat="1" x14ac:dyDescent="0.25">
      <c r="A100" s="66" t="s">
        <v>109</v>
      </c>
      <c r="B100" s="143" t="s">
        <v>120</v>
      </c>
      <c r="C100" s="145" t="s">
        <v>123</v>
      </c>
      <c r="D100" s="143">
        <v>1</v>
      </c>
      <c r="E100" s="143" t="s">
        <v>127</v>
      </c>
      <c r="F100" s="147">
        <v>100000</v>
      </c>
    </row>
    <row r="101" spans="1:6" s="120" customFormat="1" x14ac:dyDescent="0.25">
      <c r="A101" s="66" t="s">
        <v>109</v>
      </c>
      <c r="B101" s="143" t="s">
        <v>120</v>
      </c>
      <c r="C101" s="145" t="s">
        <v>122</v>
      </c>
      <c r="D101" s="143">
        <v>1</v>
      </c>
      <c r="E101" s="143" t="s">
        <v>126</v>
      </c>
      <c r="F101" s="147">
        <v>100000</v>
      </c>
    </row>
    <row r="102" spans="1:6" x14ac:dyDescent="0.25">
      <c r="A102" s="66" t="s">
        <v>109</v>
      </c>
      <c r="B102" s="143" t="s">
        <v>120</v>
      </c>
      <c r="C102" s="145" t="s">
        <v>123</v>
      </c>
      <c r="D102" s="143">
        <v>1</v>
      </c>
      <c r="E102" s="143" t="s">
        <v>127</v>
      </c>
      <c r="F102" s="147">
        <v>100000</v>
      </c>
    </row>
    <row r="103" spans="1:6" x14ac:dyDescent="0.25">
      <c r="A103" s="66" t="s">
        <v>109</v>
      </c>
      <c r="B103" s="143" t="s">
        <v>120</v>
      </c>
      <c r="C103" s="145" t="s">
        <v>122</v>
      </c>
      <c r="D103" s="143">
        <v>1</v>
      </c>
      <c r="E103" s="143" t="s">
        <v>125</v>
      </c>
      <c r="F103" s="147">
        <v>100000</v>
      </c>
    </row>
    <row r="104" spans="1:6" x14ac:dyDescent="0.25">
      <c r="A104" s="66" t="s">
        <v>109</v>
      </c>
      <c r="B104" s="143" t="s">
        <v>121</v>
      </c>
      <c r="C104" s="145" t="s">
        <v>122</v>
      </c>
      <c r="D104" s="143">
        <v>1</v>
      </c>
      <c r="E104" s="143" t="s">
        <v>129</v>
      </c>
      <c r="F104" s="147">
        <v>100000</v>
      </c>
    </row>
    <row r="105" spans="1:6" s="120" customFormat="1" x14ac:dyDescent="0.25">
      <c r="A105" s="66" t="s">
        <v>109</v>
      </c>
      <c r="B105" s="143" t="s">
        <v>120</v>
      </c>
      <c r="C105" s="145" t="s">
        <v>122</v>
      </c>
      <c r="D105" s="143">
        <v>1</v>
      </c>
      <c r="E105" s="143" t="s">
        <v>127</v>
      </c>
      <c r="F105" s="147">
        <v>100000</v>
      </c>
    </row>
    <row r="106" spans="1:6" s="120" customFormat="1" x14ac:dyDescent="0.25">
      <c r="A106" s="66" t="s">
        <v>109</v>
      </c>
      <c r="B106" s="143" t="s">
        <v>120</v>
      </c>
      <c r="C106" s="145" t="s">
        <v>122</v>
      </c>
      <c r="D106" s="143">
        <v>1</v>
      </c>
      <c r="E106" s="143" t="s">
        <v>125</v>
      </c>
      <c r="F106" s="147">
        <v>100000</v>
      </c>
    </row>
    <row r="107" spans="1:6" s="120" customFormat="1" x14ac:dyDescent="0.25">
      <c r="A107" s="66" t="s">
        <v>109</v>
      </c>
      <c r="B107" s="143" t="s">
        <v>120</v>
      </c>
      <c r="C107" s="145" t="s">
        <v>122</v>
      </c>
      <c r="D107" s="143">
        <v>1</v>
      </c>
      <c r="E107" s="143" t="s">
        <v>126</v>
      </c>
      <c r="F107" s="147">
        <v>100000</v>
      </c>
    </row>
    <row r="108" spans="1:6" s="120" customFormat="1" x14ac:dyDescent="0.25">
      <c r="A108" s="66" t="s">
        <v>109</v>
      </c>
      <c r="B108" s="143" t="s">
        <v>121</v>
      </c>
      <c r="C108" s="145" t="s">
        <v>122</v>
      </c>
      <c r="D108" s="143">
        <v>1</v>
      </c>
      <c r="E108" s="143" t="s">
        <v>129</v>
      </c>
      <c r="F108" s="147">
        <v>100000</v>
      </c>
    </row>
    <row r="109" spans="1:6" s="120" customFormat="1" x14ac:dyDescent="0.25">
      <c r="A109" s="66" t="s">
        <v>109</v>
      </c>
      <c r="B109" s="143" t="s">
        <v>121</v>
      </c>
      <c r="C109" s="145" t="s">
        <v>123</v>
      </c>
      <c r="D109" s="143">
        <v>1</v>
      </c>
      <c r="E109" s="143" t="s">
        <v>126</v>
      </c>
      <c r="F109" s="147">
        <v>100000</v>
      </c>
    </row>
    <row r="110" spans="1:6" s="120" customFormat="1" x14ac:dyDescent="0.25">
      <c r="A110" s="66" t="s">
        <v>109</v>
      </c>
      <c r="B110" s="143" t="s">
        <v>120</v>
      </c>
      <c r="C110" s="145" t="s">
        <v>123</v>
      </c>
      <c r="D110" s="143">
        <v>3</v>
      </c>
      <c r="E110" s="143" t="s">
        <v>146</v>
      </c>
      <c r="F110" s="147">
        <v>100000</v>
      </c>
    </row>
    <row r="111" spans="1:6" s="120" customFormat="1" x14ac:dyDescent="0.25">
      <c r="A111" s="66" t="s">
        <v>109</v>
      </c>
      <c r="B111" s="143" t="s">
        <v>121</v>
      </c>
      <c r="C111" s="145" t="s">
        <v>122</v>
      </c>
      <c r="D111" s="143">
        <v>1</v>
      </c>
      <c r="E111" s="143" t="s">
        <v>125</v>
      </c>
      <c r="F111" s="147">
        <v>100000</v>
      </c>
    </row>
    <row r="112" spans="1:6" s="120" customFormat="1" x14ac:dyDescent="0.25">
      <c r="A112" s="66" t="s">
        <v>109</v>
      </c>
      <c r="B112" s="143" t="s">
        <v>120</v>
      </c>
      <c r="C112" s="145" t="s">
        <v>122</v>
      </c>
      <c r="D112" s="143">
        <v>1</v>
      </c>
      <c r="E112" s="143" t="s">
        <v>136</v>
      </c>
      <c r="F112" s="147">
        <v>100000</v>
      </c>
    </row>
    <row r="113" spans="1:6" s="120" customFormat="1" x14ac:dyDescent="0.25">
      <c r="A113" s="66" t="s">
        <v>109</v>
      </c>
      <c r="B113" s="143" t="s">
        <v>120</v>
      </c>
      <c r="C113" s="145" t="s">
        <v>123</v>
      </c>
      <c r="D113" s="143">
        <v>1</v>
      </c>
      <c r="E113" s="143" t="s">
        <v>125</v>
      </c>
      <c r="F113" s="147">
        <v>100000</v>
      </c>
    </row>
    <row r="114" spans="1:6" s="120" customFormat="1" x14ac:dyDescent="0.25">
      <c r="A114" s="66" t="s">
        <v>109</v>
      </c>
      <c r="B114" s="143" t="s">
        <v>120</v>
      </c>
      <c r="C114" s="145"/>
      <c r="D114" s="143">
        <v>1</v>
      </c>
      <c r="E114" s="143" t="s">
        <v>127</v>
      </c>
      <c r="F114" s="147">
        <v>100000</v>
      </c>
    </row>
    <row r="115" spans="1:6" s="120" customFormat="1" x14ac:dyDescent="0.25">
      <c r="A115" s="66" t="s">
        <v>109</v>
      </c>
      <c r="B115" s="143" t="s">
        <v>120</v>
      </c>
      <c r="C115" s="145" t="s">
        <v>122</v>
      </c>
      <c r="D115" s="143">
        <v>3</v>
      </c>
      <c r="E115" s="143" t="s">
        <v>147</v>
      </c>
      <c r="F115" s="147">
        <v>100000</v>
      </c>
    </row>
    <row r="116" spans="1:6" x14ac:dyDescent="0.25">
      <c r="A116" s="66" t="s">
        <v>109</v>
      </c>
      <c r="B116" s="143" t="s">
        <v>120</v>
      </c>
      <c r="C116" s="145"/>
      <c r="D116" s="143">
        <v>1</v>
      </c>
      <c r="E116" s="143" t="s">
        <v>125</v>
      </c>
      <c r="F116" s="147">
        <v>100000</v>
      </c>
    </row>
    <row r="117" spans="1:6" x14ac:dyDescent="0.25">
      <c r="A117" s="66" t="s">
        <v>109</v>
      </c>
      <c r="B117" s="143" t="s">
        <v>120</v>
      </c>
      <c r="C117" s="145" t="s">
        <v>122</v>
      </c>
      <c r="D117" s="143">
        <v>1</v>
      </c>
      <c r="E117" s="143" t="s">
        <v>127</v>
      </c>
      <c r="F117" s="147">
        <v>100000</v>
      </c>
    </row>
    <row r="118" spans="1:6" x14ac:dyDescent="0.25">
      <c r="A118" s="66" t="s">
        <v>109</v>
      </c>
      <c r="B118" s="143" t="s">
        <v>120</v>
      </c>
      <c r="C118" s="145" t="s">
        <v>122</v>
      </c>
      <c r="D118" s="143">
        <v>1</v>
      </c>
      <c r="E118" s="143" t="s">
        <v>127</v>
      </c>
      <c r="F118" s="147">
        <v>100000</v>
      </c>
    </row>
    <row r="119" spans="1:6" x14ac:dyDescent="0.25">
      <c r="A119" s="66" t="s">
        <v>109</v>
      </c>
      <c r="B119" s="143" t="s">
        <v>121</v>
      </c>
      <c r="C119" s="145" t="s">
        <v>122</v>
      </c>
      <c r="D119" s="143">
        <v>1</v>
      </c>
      <c r="E119" s="143" t="s">
        <v>142</v>
      </c>
      <c r="F119" s="147">
        <v>100000</v>
      </c>
    </row>
    <row r="120" spans="1:6" x14ac:dyDescent="0.25">
      <c r="A120" s="66" t="s">
        <v>109</v>
      </c>
      <c r="B120" s="143" t="s">
        <v>120</v>
      </c>
      <c r="C120" s="145" t="s">
        <v>122</v>
      </c>
      <c r="D120" s="143">
        <v>1</v>
      </c>
      <c r="E120" s="143" t="s">
        <v>125</v>
      </c>
      <c r="F120" s="147">
        <v>65000</v>
      </c>
    </row>
    <row r="121" spans="1:6" x14ac:dyDescent="0.25">
      <c r="A121" s="66" t="s">
        <v>109</v>
      </c>
      <c r="B121" s="143" t="s">
        <v>120</v>
      </c>
      <c r="C121" s="145" t="s">
        <v>123</v>
      </c>
      <c r="D121" s="143">
        <v>1</v>
      </c>
      <c r="E121" s="143" t="s">
        <v>125</v>
      </c>
      <c r="F121" s="147">
        <v>100000</v>
      </c>
    </row>
    <row r="122" spans="1:6" x14ac:dyDescent="0.25">
      <c r="A122" s="66" t="s">
        <v>109</v>
      </c>
      <c r="B122" s="143" t="s">
        <v>120</v>
      </c>
      <c r="C122" s="145" t="s">
        <v>122</v>
      </c>
      <c r="D122" s="143">
        <v>1</v>
      </c>
      <c r="E122" s="143" t="s">
        <v>126</v>
      </c>
      <c r="F122" s="147">
        <v>100000</v>
      </c>
    </row>
    <row r="123" spans="1:6" x14ac:dyDescent="0.25">
      <c r="A123" s="66" t="s">
        <v>109</v>
      </c>
      <c r="B123" s="143" t="s">
        <v>121</v>
      </c>
      <c r="C123" s="145" t="s">
        <v>122</v>
      </c>
      <c r="D123" s="143">
        <v>1</v>
      </c>
      <c r="E123" s="143" t="s">
        <v>125</v>
      </c>
      <c r="F123" s="147">
        <v>100000</v>
      </c>
    </row>
    <row r="124" spans="1:6" x14ac:dyDescent="0.25">
      <c r="A124" s="66" t="s">
        <v>109</v>
      </c>
      <c r="B124" s="143" t="s">
        <v>120</v>
      </c>
      <c r="C124" s="145" t="s">
        <v>122</v>
      </c>
      <c r="D124" s="143">
        <v>3</v>
      </c>
      <c r="E124" s="143" t="s">
        <v>145</v>
      </c>
      <c r="F124" s="147">
        <v>100000</v>
      </c>
    </row>
    <row r="125" spans="1:6" s="120" customFormat="1" x14ac:dyDescent="0.25">
      <c r="A125" s="66" t="s">
        <v>109</v>
      </c>
      <c r="B125" s="143" t="s">
        <v>120</v>
      </c>
      <c r="C125" s="145"/>
      <c r="D125" s="143">
        <v>2</v>
      </c>
      <c r="E125" s="143" t="s">
        <v>148</v>
      </c>
      <c r="F125" s="147">
        <v>100000</v>
      </c>
    </row>
    <row r="126" spans="1:6" s="120" customFormat="1" x14ac:dyDescent="0.25">
      <c r="A126" s="66" t="s">
        <v>109</v>
      </c>
      <c r="B126" s="143" t="s">
        <v>120</v>
      </c>
      <c r="C126" s="145" t="s">
        <v>122</v>
      </c>
      <c r="D126" s="143">
        <v>1</v>
      </c>
      <c r="E126" s="143" t="s">
        <v>127</v>
      </c>
      <c r="F126" s="147">
        <v>100000</v>
      </c>
    </row>
    <row r="127" spans="1:6" s="120" customFormat="1" x14ac:dyDescent="0.25">
      <c r="A127" s="66" t="s">
        <v>109</v>
      </c>
      <c r="B127" s="143" t="s">
        <v>120</v>
      </c>
      <c r="C127" s="145" t="s">
        <v>122</v>
      </c>
      <c r="D127" s="143">
        <v>1</v>
      </c>
      <c r="E127" s="143" t="s">
        <v>126</v>
      </c>
      <c r="F127" s="147">
        <v>100000</v>
      </c>
    </row>
    <row r="128" spans="1:6" s="120" customFormat="1" x14ac:dyDescent="0.25">
      <c r="A128" s="66" t="s">
        <v>109</v>
      </c>
      <c r="B128" s="143" t="s">
        <v>121</v>
      </c>
      <c r="C128" s="145" t="s">
        <v>122</v>
      </c>
      <c r="D128" s="143">
        <v>1</v>
      </c>
      <c r="E128" s="143" t="s">
        <v>129</v>
      </c>
      <c r="F128" s="147">
        <v>100000</v>
      </c>
    </row>
    <row r="129" spans="1:6" s="120" customFormat="1" x14ac:dyDescent="0.25">
      <c r="A129" s="66" t="s">
        <v>109</v>
      </c>
      <c r="B129" s="143" t="s">
        <v>121</v>
      </c>
      <c r="C129" s="145" t="s">
        <v>122</v>
      </c>
      <c r="D129" s="143">
        <v>1</v>
      </c>
      <c r="E129" s="143" t="s">
        <v>126</v>
      </c>
      <c r="F129" s="147">
        <v>100000</v>
      </c>
    </row>
    <row r="130" spans="1:6" s="120" customFormat="1" x14ac:dyDescent="0.25">
      <c r="A130" s="66" t="s">
        <v>109</v>
      </c>
      <c r="B130" s="143" t="s">
        <v>120</v>
      </c>
      <c r="C130" s="145" t="s">
        <v>122</v>
      </c>
      <c r="D130" s="143">
        <v>1</v>
      </c>
      <c r="E130" s="143" t="s">
        <v>126</v>
      </c>
      <c r="F130" s="147">
        <v>100000</v>
      </c>
    </row>
    <row r="131" spans="1:6" x14ac:dyDescent="0.25">
      <c r="A131" s="66" t="s">
        <v>109</v>
      </c>
      <c r="B131" s="143" t="s">
        <v>121</v>
      </c>
      <c r="C131" s="145" t="s">
        <v>123</v>
      </c>
      <c r="D131" s="143">
        <v>1</v>
      </c>
      <c r="E131" s="143" t="s">
        <v>126</v>
      </c>
      <c r="F131" s="147">
        <v>100000</v>
      </c>
    </row>
    <row r="132" spans="1:6" x14ac:dyDescent="0.25">
      <c r="A132" s="66" t="s">
        <v>109</v>
      </c>
      <c r="B132" s="143" t="s">
        <v>120</v>
      </c>
      <c r="C132" s="145" t="s">
        <v>122</v>
      </c>
      <c r="D132" s="143">
        <v>1</v>
      </c>
      <c r="E132" s="143" t="s">
        <v>126</v>
      </c>
      <c r="F132" s="147">
        <v>100000</v>
      </c>
    </row>
    <row r="133" spans="1:6" x14ac:dyDescent="0.25">
      <c r="A133" s="66" t="s">
        <v>109</v>
      </c>
      <c r="B133" s="143" t="s">
        <v>121</v>
      </c>
      <c r="C133" s="145" t="s">
        <v>122</v>
      </c>
      <c r="D133" s="143">
        <v>1</v>
      </c>
      <c r="E133" s="143" t="s">
        <v>129</v>
      </c>
      <c r="F133" s="147">
        <v>100000</v>
      </c>
    </row>
  </sheetData>
  <mergeCells count="1">
    <mergeCell ref="A2:E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showGridLines="0" workbookViewId="0">
      <selection activeCell="I23" sqref="I23"/>
    </sheetView>
  </sheetViews>
  <sheetFormatPr baseColWidth="10" defaultRowHeight="15" x14ac:dyDescent="0.25"/>
  <cols>
    <col min="1" max="1" width="2.5703125" customWidth="1"/>
    <col min="2" max="2" width="9.7109375" bestFit="1" customWidth="1"/>
    <col min="3" max="3" width="17" bestFit="1" customWidth="1"/>
    <col min="4" max="4" width="21" customWidth="1"/>
    <col min="5" max="5" width="22.85546875" customWidth="1"/>
    <col min="6" max="6" width="20.140625" customWidth="1"/>
    <col min="7" max="7" width="19.140625" customWidth="1"/>
    <col min="10" max="10" width="15.42578125" customWidth="1"/>
  </cols>
  <sheetData>
    <row r="2" spans="2:10" ht="22.5" customHeight="1" x14ac:dyDescent="0.35">
      <c r="D2" s="266" t="s">
        <v>80</v>
      </c>
      <c r="E2" s="266"/>
      <c r="F2" s="266"/>
      <c r="G2" s="266"/>
    </row>
    <row r="4" spans="2:10" ht="15.75" thickBot="1" x14ac:dyDescent="0.3"/>
    <row r="5" spans="2:10" ht="15.75" thickBot="1" x14ac:dyDescent="0.3">
      <c r="B5" s="267" t="s">
        <v>80</v>
      </c>
      <c r="C5" s="268"/>
      <c r="D5" s="268"/>
      <c r="E5" s="268"/>
      <c r="F5" s="268"/>
      <c r="G5" s="268"/>
      <c r="H5" s="268"/>
      <c r="I5" s="268"/>
      <c r="J5" s="269"/>
    </row>
    <row r="6" spans="2:10" ht="30" customHeight="1" thickBot="1" x14ac:dyDescent="0.3">
      <c r="B6" s="270" t="s">
        <v>75</v>
      </c>
      <c r="C6" s="272" t="s">
        <v>81</v>
      </c>
      <c r="D6" s="274" t="s">
        <v>82</v>
      </c>
      <c r="E6" s="275"/>
      <c r="F6" s="274" t="s">
        <v>83</v>
      </c>
      <c r="G6" s="276"/>
      <c r="H6" s="277" t="s">
        <v>84</v>
      </c>
      <c r="I6" s="275"/>
      <c r="J6" s="278" t="s">
        <v>85</v>
      </c>
    </row>
    <row r="7" spans="2:10" ht="15.75" thickBot="1" x14ac:dyDescent="0.3">
      <c r="B7" s="271"/>
      <c r="C7" s="273"/>
      <c r="D7" s="125" t="s">
        <v>5</v>
      </c>
      <c r="E7" s="125" t="s">
        <v>6</v>
      </c>
      <c r="F7" s="125" t="s">
        <v>5</v>
      </c>
      <c r="G7" s="125" t="s">
        <v>6</v>
      </c>
      <c r="H7" s="125" t="s">
        <v>5</v>
      </c>
      <c r="I7" s="125" t="s">
        <v>6</v>
      </c>
      <c r="J7" s="279"/>
    </row>
    <row r="8" spans="2:10" ht="15.75" thickBot="1" x14ac:dyDescent="0.3">
      <c r="B8" s="126" t="s">
        <v>86</v>
      </c>
      <c r="C8" s="127">
        <v>0</v>
      </c>
      <c r="D8" s="127"/>
      <c r="E8" s="127"/>
      <c r="F8" s="127"/>
      <c r="G8" s="127"/>
      <c r="H8" s="128"/>
      <c r="I8" s="128"/>
      <c r="J8" s="129"/>
    </row>
    <row r="9" spans="2:10" ht="15.75" thickBot="1" x14ac:dyDescent="0.3">
      <c r="B9" s="126" t="s">
        <v>87</v>
      </c>
      <c r="C9" s="127">
        <v>0</v>
      </c>
      <c r="D9" s="130"/>
      <c r="E9" s="131"/>
      <c r="F9" s="131"/>
      <c r="G9" s="131"/>
      <c r="H9" s="128"/>
      <c r="I9" s="128"/>
      <c r="J9" s="129"/>
    </row>
    <row r="10" spans="2:10" ht="15.75" thickBot="1" x14ac:dyDescent="0.3">
      <c r="B10" s="126" t="s">
        <v>88</v>
      </c>
      <c r="C10" s="127">
        <v>0</v>
      </c>
      <c r="D10" s="127"/>
      <c r="E10" s="127"/>
      <c r="F10" s="127"/>
      <c r="G10" s="127"/>
      <c r="H10" s="127"/>
      <c r="I10" s="127"/>
      <c r="J10" s="127"/>
    </row>
    <row r="11" spans="2:10" ht="15.75" thickBot="1" x14ac:dyDescent="0.3">
      <c r="B11" s="132" t="s">
        <v>89</v>
      </c>
      <c r="C11" s="134">
        <f t="shared" ref="C11:J11" si="0">SUM(C8:C10)</f>
        <v>0</v>
      </c>
      <c r="D11" s="134">
        <f t="shared" si="0"/>
        <v>0</v>
      </c>
      <c r="E11" s="134">
        <f t="shared" si="0"/>
        <v>0</v>
      </c>
      <c r="F11" s="134">
        <f t="shared" si="0"/>
        <v>0</v>
      </c>
      <c r="G11" s="134">
        <f t="shared" si="0"/>
        <v>0</v>
      </c>
      <c r="H11" s="135">
        <f t="shared" si="0"/>
        <v>0</v>
      </c>
      <c r="I11" s="135">
        <f t="shared" si="0"/>
        <v>0</v>
      </c>
      <c r="J11" s="135">
        <f t="shared" si="0"/>
        <v>0</v>
      </c>
    </row>
    <row r="12" spans="2:10" x14ac:dyDescent="0.25">
      <c r="B12" s="133"/>
    </row>
  </sheetData>
  <mergeCells count="8">
    <mergeCell ref="D2:G2"/>
    <mergeCell ref="B5:J5"/>
    <mergeCell ref="B6:B7"/>
    <mergeCell ref="C6:C7"/>
    <mergeCell ref="D6:E6"/>
    <mergeCell ref="F6:G6"/>
    <mergeCell ref="H6:I6"/>
    <mergeCell ref="J6:J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showGridLines="0" topLeftCell="A10" workbookViewId="0">
      <selection activeCell="J21" sqref="J21"/>
    </sheetView>
  </sheetViews>
  <sheetFormatPr baseColWidth="10" defaultRowHeight="15" x14ac:dyDescent="0.25"/>
  <cols>
    <col min="1" max="1" width="6.42578125" customWidth="1"/>
    <col min="2" max="2" width="7.7109375" customWidth="1"/>
    <col min="3" max="3" width="14" customWidth="1"/>
    <col min="5" max="5" width="18.140625" customWidth="1"/>
  </cols>
  <sheetData>
    <row r="1" spans="2:5" ht="15.75" thickBot="1" x14ac:dyDescent="0.3"/>
    <row r="2" spans="2:5" ht="28.5" customHeight="1" thickBot="1" x14ac:dyDescent="0.4">
      <c r="B2" s="263" t="s">
        <v>78</v>
      </c>
      <c r="C2" s="264"/>
      <c r="D2" s="264"/>
      <c r="E2" s="265"/>
    </row>
    <row r="3" spans="2:5" ht="15.75" x14ac:dyDescent="0.25">
      <c r="C3" s="93"/>
      <c r="D3" s="92"/>
    </row>
    <row r="4" spans="2:5" ht="13.5" customHeight="1" x14ac:dyDescent="0.25">
      <c r="B4" s="94" t="s">
        <v>110</v>
      </c>
      <c r="C4" s="94"/>
      <c r="D4" s="95"/>
      <c r="E4" s="1"/>
    </row>
    <row r="5" spans="2:5" ht="15.75" thickBot="1" x14ac:dyDescent="0.3">
      <c r="C5" s="62"/>
    </row>
    <row r="6" spans="2:5" ht="16.5" thickBot="1" x14ac:dyDescent="0.3">
      <c r="B6" s="112" t="s">
        <v>41</v>
      </c>
      <c r="C6" s="113" t="s">
        <v>116</v>
      </c>
      <c r="D6" s="114" t="s">
        <v>77</v>
      </c>
      <c r="E6" s="115" t="s">
        <v>13</v>
      </c>
    </row>
    <row r="7" spans="2:5" x14ac:dyDescent="0.25">
      <c r="B7" s="67">
        <v>1</v>
      </c>
      <c r="C7" s="118" t="s">
        <v>117</v>
      </c>
      <c r="D7" s="162" t="s">
        <v>43</v>
      </c>
      <c r="E7" s="163">
        <v>543873.85</v>
      </c>
    </row>
    <row r="8" spans="2:5" x14ac:dyDescent="0.25">
      <c r="B8" s="64">
        <v>2</v>
      </c>
      <c r="C8" s="118" t="s">
        <v>117</v>
      </c>
      <c r="D8" s="162" t="s">
        <v>115</v>
      </c>
      <c r="E8" s="163">
        <v>735112.36</v>
      </c>
    </row>
    <row r="9" spans="2:5" x14ac:dyDescent="0.25">
      <c r="B9" s="64">
        <v>3</v>
      </c>
      <c r="C9" s="118" t="s">
        <v>117</v>
      </c>
      <c r="D9" s="162" t="s">
        <v>43</v>
      </c>
      <c r="E9" s="163">
        <v>717190.84</v>
      </c>
    </row>
    <row r="10" spans="2:5" x14ac:dyDescent="0.25">
      <c r="B10" s="64">
        <v>4</v>
      </c>
      <c r="C10" s="118" t="s">
        <v>117</v>
      </c>
      <c r="D10" s="162" t="s">
        <v>115</v>
      </c>
      <c r="E10" s="163">
        <v>472530.13</v>
      </c>
    </row>
    <row r="11" spans="2:5" x14ac:dyDescent="0.25">
      <c r="B11" s="64">
        <v>5</v>
      </c>
      <c r="C11" s="118" t="s">
        <v>117</v>
      </c>
      <c r="D11" s="162" t="s">
        <v>43</v>
      </c>
      <c r="E11" s="163">
        <v>737926.6</v>
      </c>
    </row>
    <row r="12" spans="2:5" x14ac:dyDescent="0.25">
      <c r="B12" s="64">
        <v>6</v>
      </c>
      <c r="C12" s="118" t="s">
        <v>117</v>
      </c>
      <c r="D12" s="162" t="s">
        <v>115</v>
      </c>
      <c r="E12" s="163">
        <v>428322.79</v>
      </c>
    </row>
    <row r="13" spans="2:5" x14ac:dyDescent="0.25">
      <c r="B13" s="64">
        <v>7</v>
      </c>
      <c r="C13" s="118" t="s">
        <v>117</v>
      </c>
      <c r="D13" s="162" t="s">
        <v>115</v>
      </c>
      <c r="E13" s="163">
        <v>671715.25</v>
      </c>
    </row>
    <row r="14" spans="2:5" x14ac:dyDescent="0.25">
      <c r="B14" s="64">
        <v>8</v>
      </c>
      <c r="C14" s="118" t="s">
        <v>117</v>
      </c>
      <c r="D14" s="162" t="s">
        <v>115</v>
      </c>
      <c r="E14" s="163">
        <v>581644.29</v>
      </c>
    </row>
    <row r="15" spans="2:5" x14ac:dyDescent="0.25">
      <c r="B15" s="64">
        <v>9</v>
      </c>
      <c r="C15" s="118" t="s">
        <v>117</v>
      </c>
      <c r="D15" s="162" t="s">
        <v>43</v>
      </c>
      <c r="E15" s="163">
        <v>367502.14</v>
      </c>
    </row>
    <row r="16" spans="2:5" x14ac:dyDescent="0.25">
      <c r="B16" s="64">
        <v>10</v>
      </c>
      <c r="C16" s="118" t="s">
        <v>117</v>
      </c>
      <c r="D16" s="162" t="s">
        <v>43</v>
      </c>
      <c r="E16" s="163">
        <v>685677.49</v>
      </c>
    </row>
    <row r="17" spans="2:9" x14ac:dyDescent="0.25">
      <c r="B17" s="64">
        <v>11</v>
      </c>
      <c r="C17" s="118" t="s">
        <v>117</v>
      </c>
      <c r="D17" s="162" t="s">
        <v>43</v>
      </c>
      <c r="E17" s="163">
        <v>602373.06000000006</v>
      </c>
    </row>
    <row r="18" spans="2:9" x14ac:dyDescent="0.25">
      <c r="B18" s="64">
        <v>12</v>
      </c>
      <c r="C18" s="118" t="s">
        <v>117</v>
      </c>
      <c r="D18" s="162" t="s">
        <v>115</v>
      </c>
      <c r="E18" s="163">
        <v>378636.73</v>
      </c>
    </row>
    <row r="19" spans="2:9" x14ac:dyDescent="0.25">
      <c r="B19" s="64">
        <v>13</v>
      </c>
      <c r="C19" s="118" t="s">
        <v>117</v>
      </c>
      <c r="D19" s="162" t="s">
        <v>43</v>
      </c>
      <c r="E19" s="163">
        <v>523692.95</v>
      </c>
    </row>
    <row r="20" spans="2:9" x14ac:dyDescent="0.25">
      <c r="B20" s="64">
        <v>14</v>
      </c>
      <c r="C20" s="118" t="s">
        <v>117</v>
      </c>
      <c r="D20" s="162" t="s">
        <v>115</v>
      </c>
      <c r="E20" s="163">
        <v>187682.91</v>
      </c>
      <c r="I20" t="s">
        <v>101</v>
      </c>
    </row>
    <row r="21" spans="2:9" x14ac:dyDescent="0.25">
      <c r="B21" s="64">
        <v>15</v>
      </c>
      <c r="C21" s="118" t="s">
        <v>117</v>
      </c>
      <c r="D21" s="162" t="s">
        <v>43</v>
      </c>
      <c r="E21" s="163">
        <v>569591.93000000005</v>
      </c>
    </row>
    <row r="22" spans="2:9" x14ac:dyDescent="0.25">
      <c r="B22" s="64">
        <v>16</v>
      </c>
      <c r="C22" s="118" t="s">
        <v>117</v>
      </c>
      <c r="D22" s="162" t="s">
        <v>43</v>
      </c>
      <c r="E22" s="163">
        <v>202437.91</v>
      </c>
    </row>
    <row r="23" spans="2:9" x14ac:dyDescent="0.25">
      <c r="B23" s="64">
        <v>17</v>
      </c>
      <c r="C23" s="118" t="s">
        <v>117</v>
      </c>
      <c r="D23" s="162" t="s">
        <v>115</v>
      </c>
      <c r="E23" s="163">
        <v>588278.57999999996</v>
      </c>
    </row>
    <row r="24" spans="2:9" x14ac:dyDescent="0.25">
      <c r="B24" s="64">
        <v>18</v>
      </c>
      <c r="C24" s="118" t="s">
        <v>117</v>
      </c>
      <c r="D24" s="162" t="s">
        <v>115</v>
      </c>
      <c r="E24" s="163">
        <v>689349.64</v>
      </c>
    </row>
    <row r="25" spans="2:9" x14ac:dyDescent="0.25">
      <c r="B25" s="64">
        <v>19</v>
      </c>
      <c r="C25" s="118" t="s">
        <v>117</v>
      </c>
      <c r="D25" s="162" t="s">
        <v>115</v>
      </c>
      <c r="E25" s="163">
        <v>639205.78</v>
      </c>
    </row>
    <row r="26" spans="2:9" x14ac:dyDescent="0.25">
      <c r="B26" s="64">
        <v>20</v>
      </c>
      <c r="C26" s="118" t="s">
        <v>117</v>
      </c>
      <c r="D26" s="162" t="s">
        <v>115</v>
      </c>
      <c r="E26" s="163">
        <v>645323.98</v>
      </c>
    </row>
    <row r="27" spans="2:9" x14ac:dyDescent="0.25">
      <c r="B27" s="64">
        <v>21</v>
      </c>
      <c r="C27" s="118" t="s">
        <v>117</v>
      </c>
      <c r="D27" s="162" t="s">
        <v>115</v>
      </c>
      <c r="E27" s="163">
        <v>626346.31999999995</v>
      </c>
    </row>
    <row r="28" spans="2:9" x14ac:dyDescent="0.25">
      <c r="B28" s="64">
        <v>22</v>
      </c>
      <c r="C28" s="118" t="s">
        <v>117</v>
      </c>
      <c r="D28" s="162" t="s">
        <v>115</v>
      </c>
      <c r="E28" s="163">
        <v>482738.31</v>
      </c>
    </row>
    <row r="29" spans="2:9" x14ac:dyDescent="0.25">
      <c r="B29" s="64">
        <v>23</v>
      </c>
      <c r="C29" s="118" t="s">
        <v>117</v>
      </c>
      <c r="D29" s="162" t="s">
        <v>115</v>
      </c>
      <c r="E29" s="163">
        <v>746225.7</v>
      </c>
    </row>
    <row r="30" spans="2:9" x14ac:dyDescent="0.25">
      <c r="B30" s="64">
        <v>24</v>
      </c>
      <c r="C30" s="118" t="s">
        <v>117</v>
      </c>
      <c r="D30" s="162" t="s">
        <v>43</v>
      </c>
      <c r="E30" s="163">
        <v>736058.97</v>
      </c>
    </row>
    <row r="31" spans="2:9" ht="15.75" thickBot="1" x14ac:dyDescent="0.3">
      <c r="B31" s="64">
        <v>25</v>
      </c>
      <c r="C31" s="118" t="s">
        <v>117</v>
      </c>
      <c r="D31" s="162" t="s">
        <v>43</v>
      </c>
      <c r="E31" s="163">
        <v>519453.67</v>
      </c>
    </row>
    <row r="32" spans="2:9" ht="15.75" thickBot="1" x14ac:dyDescent="0.3">
      <c r="B32" s="280"/>
      <c r="C32" s="281"/>
      <c r="D32" s="282"/>
      <c r="E32" s="142">
        <f>SUM(E7:E31)</f>
        <v>14078892.180000002</v>
      </c>
    </row>
    <row r="33" spans="5:5" x14ac:dyDescent="0.25">
      <c r="E33" s="62"/>
    </row>
  </sheetData>
  <autoFilter ref="B6:E32"/>
  <mergeCells count="2">
    <mergeCell ref="B2:E2"/>
    <mergeCell ref="B32:D3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showGridLines="0" workbookViewId="0">
      <selection activeCell="L24" sqref="L24"/>
    </sheetView>
  </sheetViews>
  <sheetFormatPr baseColWidth="10" defaultRowHeight="15" x14ac:dyDescent="0.25"/>
  <cols>
    <col min="2" max="2" width="27.140625" customWidth="1"/>
    <col min="3" max="3" width="15" customWidth="1"/>
  </cols>
  <sheetData>
    <row r="2" spans="2:5" ht="15.75" thickBot="1" x14ac:dyDescent="0.3"/>
    <row r="3" spans="2:5" ht="24" thickBot="1" x14ac:dyDescent="0.4">
      <c r="B3" s="263" t="s">
        <v>99</v>
      </c>
      <c r="C3" s="264"/>
      <c r="D3" s="264"/>
      <c r="E3" s="265"/>
    </row>
    <row r="4" spans="2:5" s="120" customFormat="1" ht="23.25" x14ac:dyDescent="0.35">
      <c r="B4" s="156"/>
      <c r="C4" s="156"/>
      <c r="D4" s="156"/>
      <c r="E4" s="156"/>
    </row>
    <row r="5" spans="2:5" x14ac:dyDescent="0.25">
      <c r="B5" s="141" t="s">
        <v>86</v>
      </c>
    </row>
    <row r="6" spans="2:5" ht="6.75" customHeight="1" x14ac:dyDescent="0.25"/>
    <row r="7" spans="2:5" ht="14.25" customHeight="1" x14ac:dyDescent="0.25">
      <c r="B7" s="141" t="s">
        <v>104</v>
      </c>
      <c r="C7" s="141" t="s">
        <v>105</v>
      </c>
      <c r="D7" s="141" t="s">
        <v>98</v>
      </c>
      <c r="E7" s="141" t="s">
        <v>6</v>
      </c>
    </row>
    <row r="8" spans="2:5" x14ac:dyDescent="0.25">
      <c r="B8" s="140">
        <v>0</v>
      </c>
      <c r="C8" s="140">
        <f>SUM(D8:E8)</f>
        <v>0</v>
      </c>
      <c r="D8" s="140">
        <v>0</v>
      </c>
      <c r="E8" s="140">
        <v>0</v>
      </c>
    </row>
    <row r="9" spans="2:5" x14ac:dyDescent="0.25">
      <c r="B9" s="140" t="s">
        <v>89</v>
      </c>
      <c r="C9" s="140"/>
      <c r="D9" s="140"/>
      <c r="E9" s="140"/>
    </row>
    <row r="10" spans="2:5" x14ac:dyDescent="0.25">
      <c r="B10" s="157"/>
      <c r="C10" s="157"/>
      <c r="D10" s="157"/>
      <c r="E10" s="157"/>
    </row>
    <row r="11" spans="2:5" x14ac:dyDescent="0.25">
      <c r="B11" s="141" t="s">
        <v>87</v>
      </c>
      <c r="C11" s="120"/>
      <c r="D11" s="120"/>
      <c r="E11" s="120"/>
    </row>
    <row r="12" spans="2:5" s="120" customFormat="1" x14ac:dyDescent="0.25"/>
    <row r="13" spans="2:5" s="120" customFormat="1" x14ac:dyDescent="0.25">
      <c r="B13" s="141" t="s">
        <v>104</v>
      </c>
      <c r="C13" s="141" t="s">
        <v>105</v>
      </c>
      <c r="D13" s="141" t="s">
        <v>98</v>
      </c>
      <c r="E13" s="141" t="s">
        <v>6</v>
      </c>
    </row>
    <row r="14" spans="2:5" s="120" customFormat="1" x14ac:dyDescent="0.25">
      <c r="B14" s="218" t="s">
        <v>118</v>
      </c>
      <c r="C14" s="218">
        <v>32</v>
      </c>
      <c r="D14" s="218">
        <v>3</v>
      </c>
      <c r="E14" s="218">
        <v>29</v>
      </c>
    </row>
    <row r="15" spans="2:5" s="120" customFormat="1" x14ac:dyDescent="0.25">
      <c r="B15" s="140" t="s">
        <v>119</v>
      </c>
      <c r="C15" s="140">
        <v>31</v>
      </c>
      <c r="D15" s="140">
        <v>5</v>
      </c>
      <c r="E15" s="140">
        <v>26</v>
      </c>
    </row>
    <row r="16" spans="2:5" s="120" customFormat="1" x14ac:dyDescent="0.25">
      <c r="B16" s="140" t="s">
        <v>89</v>
      </c>
      <c r="C16" s="140">
        <f>SUM(C14:C15)</f>
        <v>63</v>
      </c>
      <c r="D16" s="140">
        <f>SUM(D14:D15)</f>
        <v>8</v>
      </c>
      <c r="E16" s="140">
        <f>SUM(E14:E15)</f>
        <v>55</v>
      </c>
    </row>
    <row r="17" spans="2:6" s="120" customFormat="1" x14ac:dyDescent="0.25">
      <c r="B17" s="157"/>
      <c r="C17" s="157"/>
      <c r="D17" s="157"/>
      <c r="E17" s="157"/>
      <c r="F17" s="219"/>
    </row>
    <row r="18" spans="2:6" s="120" customFormat="1" x14ac:dyDescent="0.25">
      <c r="B18" s="157"/>
      <c r="C18" s="157"/>
      <c r="D18" s="157"/>
      <c r="E18" s="157"/>
    </row>
    <row r="19" spans="2:6" s="120" customFormat="1" x14ac:dyDescent="0.25">
      <c r="B19" s="141" t="s">
        <v>88</v>
      </c>
    </row>
    <row r="20" spans="2:6" s="120" customFormat="1" x14ac:dyDescent="0.25"/>
    <row r="21" spans="2:6" s="120" customFormat="1" x14ac:dyDescent="0.25">
      <c r="B21" s="141" t="s">
        <v>104</v>
      </c>
      <c r="C21" s="141" t="s">
        <v>105</v>
      </c>
      <c r="D21" s="141" t="s">
        <v>98</v>
      </c>
      <c r="E21" s="141" t="s">
        <v>6</v>
      </c>
    </row>
    <row r="22" spans="2:6" s="120" customFormat="1" x14ac:dyDescent="0.25">
      <c r="B22" s="218" t="s">
        <v>119</v>
      </c>
      <c r="C22" s="218">
        <v>28</v>
      </c>
      <c r="D22" s="218">
        <v>2</v>
      </c>
      <c r="E22" s="218">
        <v>26</v>
      </c>
    </row>
    <row r="23" spans="2:6" s="120" customFormat="1" x14ac:dyDescent="0.25">
      <c r="B23" s="140" t="s">
        <v>89</v>
      </c>
      <c r="C23" s="140">
        <v>28</v>
      </c>
      <c r="D23" s="140">
        <v>2</v>
      </c>
      <c r="E23" s="140">
        <v>26</v>
      </c>
    </row>
    <row r="24" spans="2:6" s="120" customFormat="1" x14ac:dyDescent="0.25">
      <c r="B24"/>
      <c r="C24"/>
      <c r="D24"/>
      <c r="E24"/>
    </row>
    <row r="25" spans="2:6" s="120" customFormat="1" x14ac:dyDescent="0.25">
      <c r="B25"/>
      <c r="C25"/>
      <c r="D25"/>
      <c r="E25"/>
    </row>
    <row r="26" spans="2:6" x14ac:dyDescent="0.25">
      <c r="B26" s="141" t="s">
        <v>165</v>
      </c>
      <c r="C26" s="141" t="s">
        <v>105</v>
      </c>
      <c r="D26" s="141" t="s">
        <v>98</v>
      </c>
      <c r="E26" s="141" t="s">
        <v>6</v>
      </c>
    </row>
    <row r="27" spans="2:6" x14ac:dyDescent="0.25">
      <c r="B27" s="140">
        <v>0</v>
      </c>
      <c r="C27" s="140">
        <f>+C23+C16+C9</f>
        <v>91</v>
      </c>
      <c r="D27" s="140">
        <f t="shared" ref="D27:E27" si="0">+D23+D16+D9</f>
        <v>10</v>
      </c>
      <c r="E27" s="140">
        <f t="shared" si="0"/>
        <v>81</v>
      </c>
    </row>
  </sheetData>
  <mergeCells count="1"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Nomina Pensionados</vt:lpstr>
      <vt:lpstr>Inclusiones y exclusiones </vt:lpstr>
      <vt:lpstr>Plan Odontologico </vt:lpstr>
      <vt:lpstr>Seguro Funerario </vt:lpstr>
      <vt:lpstr>Plan de Retiro CR</vt:lpstr>
      <vt:lpstr>Prestamo Maestro Digno</vt:lpstr>
      <vt:lpstr>Turismo Magisterial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Carrol Ninoska Báez Fernández</dc:creator>
  <cp:lastModifiedBy>Martha Merette</cp:lastModifiedBy>
  <cp:lastPrinted>2019-12-04T18:03:05Z</cp:lastPrinted>
  <dcterms:created xsi:type="dcterms:W3CDTF">2018-02-07T20:22:19Z</dcterms:created>
  <dcterms:modified xsi:type="dcterms:W3CDTF">2022-04-06T18:17:48Z</dcterms:modified>
</cp:coreProperties>
</file>