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an.jaime\Documents\TRANSPARENCIA\08 Agosto 2021\"/>
    </mc:Choice>
  </mc:AlternateContent>
  <xr:revisionPtr revIDLastSave="0" documentId="13_ncr:1_{029C57D7-B431-4A8C-AFD2-E2B6D036E9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20" i="1"/>
  <c r="D28" i="1"/>
  <c r="Q85" i="1"/>
  <c r="Q84" i="1"/>
  <c r="Q83" i="1"/>
  <c r="Q71" i="1"/>
  <c r="Q73" i="1"/>
  <c r="Q75" i="1"/>
  <c r="Q70" i="1"/>
  <c r="Q72" i="1"/>
  <c r="Q74" i="1"/>
  <c r="Q76" i="1"/>
  <c r="Q77" i="1"/>
  <c r="Q69" i="1"/>
  <c r="Q68" i="1"/>
  <c r="Q67" i="1"/>
  <c r="D19" i="1" l="1"/>
  <c r="D43" i="1"/>
  <c r="D60" i="1"/>
  <c r="C60" i="1"/>
  <c r="Q82" i="1"/>
  <c r="Q79" i="1"/>
  <c r="C43" i="1"/>
  <c r="C19" i="1"/>
  <c r="C17" i="1" s="1"/>
  <c r="E17" i="1"/>
  <c r="D17" i="1" l="1"/>
  <c r="D14" i="1" s="1"/>
  <c r="Q56" i="1" l="1"/>
  <c r="F17" i="1"/>
  <c r="G17" i="1"/>
  <c r="H17" i="1"/>
  <c r="I17" i="1"/>
  <c r="J17" i="1"/>
  <c r="K17" i="1"/>
  <c r="L17" i="1"/>
  <c r="M17" i="1"/>
  <c r="N17" i="1"/>
  <c r="O17" i="1"/>
  <c r="P17" i="1"/>
  <c r="Q81" i="1"/>
  <c r="Q80" i="1"/>
  <c r="Q78" i="1"/>
  <c r="Q60" i="1"/>
  <c r="Q47" i="1"/>
  <c r="Q48" i="1"/>
  <c r="Q49" i="1"/>
  <c r="Q50" i="1"/>
  <c r="Q51" i="1"/>
  <c r="Q52" i="1"/>
  <c r="Q53" i="1"/>
  <c r="Q54" i="1"/>
  <c r="Q55" i="1"/>
  <c r="Q44" i="1"/>
  <c r="Q43" i="1"/>
  <c r="Q4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1" i="1"/>
  <c r="Q42" i="1"/>
  <c r="Q20" i="1"/>
  <c r="Q19" i="1"/>
  <c r="Q17" i="1" l="1"/>
</calcChain>
</file>

<file path=xl/sharedStrings.xml><?xml version="1.0" encoding="utf-8"?>
<sst xmlns="http://schemas.openxmlformats.org/spreadsheetml/2006/main" count="156" uniqueCount="144">
  <si>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</si>
  <si>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</si>
  <si>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</si>
  <si>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</si>
  <si>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</si>
  <si>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</si>
  <si>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</si>
  <si>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</si>
  <si>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</si>
  <si>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</si>
  <si>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</si>
  <si>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</si>
  <si>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</si>
  <si>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 General</t>
  </si>
  <si>
    <t>2.1.1.1.01</t>
  </si>
  <si>
    <t>Sueldos fijos</t>
  </si>
  <si>
    <t>2.1.1.2</t>
  </si>
  <si>
    <t>Remuneraciones al personal con carácter transitorio</t>
  </si>
  <si>
    <t>2.1.1.2.01</t>
  </si>
  <si>
    <t>Personal igualado</t>
  </si>
  <si>
    <t>2.1.1.2.08</t>
  </si>
  <si>
    <t>Personal de carácter temporal</t>
  </si>
  <si>
    <t>2.1.1.4</t>
  </si>
  <si>
    <t>Sueldo anual no.13</t>
  </si>
  <si>
    <t>2.1.1.4.01</t>
  </si>
  <si>
    <t>Sueldo Anual No. 13</t>
  </si>
  <si>
    <t>2.1.1.5</t>
  </si>
  <si>
    <t>Prestaciones económicas</t>
  </si>
  <si>
    <t>2.1.1.5.03</t>
  </si>
  <si>
    <t>Prestación laboral por desvinculación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</si>
  <si>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</si>
  <si>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</si>
  <si>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</si>
  <si>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</si>
  <si>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</si>
  <si>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</si>
  <si>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2.1.2.2.06</t>
  </si>
  <si>
    <t>Incentivo por Rendimiento Individual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</si>
  <si>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</si>
  <si>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</si>
  <si>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</si>
  <si>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</si>
  <si>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</si>
  <si>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</si>
  <si>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</si>
  <si>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</si>
  <si>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</si>
  <si>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</si>
  <si>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</si>
  <si>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2.1.5.4</t>
  </si>
  <si>
    <t>Contribuciones al plan de retiro complementario</t>
  </si>
  <si>
    <t>2.1.5.4.01</t>
  </si>
  <si>
    <t>CONTRATACIÓN DE SERVICIOS</t>
  </si>
  <si>
    <t>2.2.1</t>
  </si>
  <si>
    <t>SERVICIOS BÁSICOS</t>
  </si>
  <si>
    <t>2.2.1.3</t>
  </si>
  <si>
    <t>Teléfono local</t>
  </si>
  <si>
    <t>2.2.1.3.01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</si>
  <si>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</si>
  <si>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</si>
  <si>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</si>
  <si>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</si>
  <si>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</si>
  <si>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</si>
  <si>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</si>
  <si>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</si>
  <si>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</si>
  <si>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</si>
  <si>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2.2.1.8</t>
  </si>
  <si>
    <t>Recolección de residuos</t>
  </si>
  <si>
    <t>2.2.1.8.01</t>
  </si>
  <si>
    <t>MATERIALES Y SUMINISTROS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</si>
  <si>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</si>
  <si>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</si>
  <si>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</si>
  <si>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</si>
  <si>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</si>
  <si>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</si>
  <si>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TRANSFERENCIAS CORRIENTES</t>
  </si>
  <si>
    <t>2.4.1</t>
  </si>
  <si>
    <t>TRANSFERENCIAS CORRIENTES AL SECTOR PRIVADO</t>
  </si>
  <si>
    <t>2.4.1.1</t>
  </si>
  <si>
    <t>Prestaciones a la seguridad social</t>
  </si>
  <si>
    <t>2.4.1.1.02</t>
  </si>
  <si>
    <t>Jubilaciones</t>
  </si>
  <si>
    <t xml:space="preserve">2.1.1.1                                                </t>
  </si>
  <si>
    <t>Remuneraciones al personal fijo</t>
  </si>
  <si>
    <t xml:space="preserve">2.1.1                                                        </t>
  </si>
  <si>
    <t xml:space="preserve"> REMUNERACIONES</t>
  </si>
  <si>
    <t>REMUNERACIONES Y CONTRIBUCIONES</t>
  </si>
  <si>
    <t>Presupuesto Aprobado</t>
  </si>
  <si>
    <t>Presupuesto Modificado</t>
  </si>
  <si>
    <t>Descripcion</t>
  </si>
  <si>
    <t xml:space="preserve">2.2.1.2          </t>
  </si>
  <si>
    <t>Servicios telefónico de larga distancia</t>
  </si>
  <si>
    <t xml:space="preserve">2.2.1.2.01     </t>
  </si>
  <si>
    <t>2.2.8.7</t>
  </si>
  <si>
    <t>Servicios Técnicos y Profesionales</t>
  </si>
  <si>
    <t>Otros servicios técnicos profesionales</t>
  </si>
  <si>
    <t>2.2.8.7.06</t>
  </si>
  <si>
    <t>TEXTILES Y VESTUARIOS</t>
  </si>
  <si>
    <t>2.3.2</t>
  </si>
  <si>
    <t>Prendas y accesorios de vestir</t>
  </si>
  <si>
    <t>2.3.2.3.01</t>
  </si>
  <si>
    <t>OTROS SERVICIOS NO INCLUIDOS EN CONCEPTOS ANTERIORES</t>
  </si>
  <si>
    <t>2.2.8</t>
  </si>
  <si>
    <t>2.3.2.3</t>
  </si>
  <si>
    <t>PRODUCTOS FARMACÉUTICOS</t>
  </si>
  <si>
    <t>2.3.4</t>
  </si>
  <si>
    <t>Productos medicinales para uso humano</t>
  </si>
  <si>
    <t>2.3.4.1</t>
  </si>
  <si>
    <t>2.3.4.1.01</t>
  </si>
  <si>
    <t>2.3.7.1.06</t>
  </si>
  <si>
    <t>Lubricantes</t>
  </si>
  <si>
    <t>Productos químicos y conexos</t>
  </si>
  <si>
    <t>2.3.7.2</t>
  </si>
  <si>
    <t>2.3.7.2.99</t>
  </si>
  <si>
    <t>Otros productos químicos y conexos</t>
  </si>
  <si>
    <t>2.3.9</t>
  </si>
  <si>
    <t>PRODUCTOS Y ÚTILES VARIOS</t>
  </si>
  <si>
    <t>Útiles menores médico-quirúrgicos y de laboratorio</t>
  </si>
  <si>
    <t>Utiles menores médico quirurgicos y de laboratorio</t>
  </si>
  <si>
    <t>2.3.9.3</t>
  </si>
  <si>
    <t>2.3.9.3.01</t>
  </si>
  <si>
    <t>Productos y útiles varios no identificados precedentemente (n.i.p.)</t>
  </si>
  <si>
    <t>2.3.9.9</t>
  </si>
  <si>
    <t>Productos y Utiles Varios n.i.p</t>
  </si>
  <si>
    <t>2.3.9.9.01</t>
  </si>
  <si>
    <t>BIENES MUEBLES, INMUEBLES E INTANGIBLES</t>
  </si>
  <si>
    <t>2.6.3</t>
  </si>
  <si>
    <t>EQUIPO E INSTRUMENTAL, CIENTÍFICO Y LABORATORIO</t>
  </si>
  <si>
    <t>2.6.3.1</t>
  </si>
  <si>
    <t>2.6.3.1.01</t>
  </si>
  <si>
    <t>Equipo médico y de laboratorio</t>
  </si>
  <si>
    <t>EJECUCION MENSUAL DE GASTOS Y APLICACIONES FINANCIERAS</t>
  </si>
  <si>
    <t>AÑO 2021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</si>
  <si>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</si>
  <si>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</si>
  <si>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</si>
  <si>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</si>
  <si>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</si>
  <si>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</si>
  <si>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</si>
  <si>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>INSTITUTO NACIONAL DE BIENESTAR MAGISTERIAL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</si>
</sst>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FD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43" fontId="5" fillId="0" borderId="0" xfId="1" applyFont="1" applyFill="1" applyBorder="1" applyAlignment="1">
      <alignment horizontal="left" vertical="top"/>
    </xf>
    <xf numFmtId="43" fontId="4" fillId="0" borderId="0" xfId="1" applyFont="1" applyFill="1" applyBorder="1" applyAlignment="1">
      <alignment horizontal="left" vertical="top"/>
    </xf>
    <xf numFmtId="43" fontId="4" fillId="0" borderId="4" xfId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43" fontId="5" fillId="0" borderId="0" xfId="1" applyFont="1" applyFill="1" applyBorder="1" applyAlignment="1">
      <alignment horizontal="right" vertical="top" shrinkToFit="1"/>
    </xf>
    <xf numFmtId="43" fontId="5" fillId="0" borderId="0" xfId="1" applyFont="1" applyFill="1" applyBorder="1" applyAlignment="1">
      <alignment horizontal="right" vertical="top" indent="1" shrinkToFit="1"/>
    </xf>
    <xf numFmtId="43" fontId="5" fillId="0" borderId="0" xfId="1" applyFont="1" applyFill="1" applyBorder="1" applyAlignment="1">
      <alignment horizontal="left" vertical="top" indent="2" shrinkToFit="1"/>
    </xf>
    <xf numFmtId="43" fontId="5" fillId="0" borderId="0" xfId="1" applyFont="1" applyFill="1" applyBorder="1" applyAlignment="1">
      <alignment horizontal="right" vertical="top" indent="2" shrinkToFit="1"/>
    </xf>
    <xf numFmtId="43" fontId="5" fillId="0" borderId="0" xfId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43" fontId="4" fillId="2" borderId="0" xfId="1" applyFont="1" applyFill="1" applyBorder="1" applyAlignment="1">
      <alignment horizontal="right" vertical="top" shrinkToFit="1"/>
    </xf>
    <xf numFmtId="43" fontId="4" fillId="2" borderId="0" xfId="1" applyFont="1" applyFill="1" applyBorder="1" applyAlignment="1">
      <alignment horizontal="right" vertical="top" indent="1" shrinkToFit="1"/>
    </xf>
    <xf numFmtId="43" fontId="4" fillId="2" borderId="0" xfId="1" applyFont="1" applyFill="1" applyBorder="1" applyAlignment="1">
      <alignment horizontal="right" vertical="top" indent="2" shrinkToFit="1"/>
    </xf>
    <xf numFmtId="43" fontId="4" fillId="2" borderId="0" xfId="1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" applyFont="1" applyFill="1" applyBorder="1" applyAlignment="1">
      <alignment horizontal="right" vertical="top" shrinkToFit="1"/>
    </xf>
    <xf numFmtId="43" fontId="4" fillId="0" borderId="0" xfId="1" applyFont="1" applyFill="1" applyBorder="1" applyAlignment="1">
      <alignment horizontal="right" vertical="top" indent="1" shrinkToFit="1"/>
    </xf>
    <xf numFmtId="43" fontId="4" fillId="0" borderId="0" xfId="1" applyFont="1" applyFill="1" applyBorder="1" applyAlignment="1">
      <alignment vertical="top" shrinkToFit="1"/>
    </xf>
    <xf numFmtId="43" fontId="4" fillId="0" borderId="0" xfId="1" applyFont="1" applyFill="1" applyBorder="1" applyAlignment="1">
      <alignment horizontal="right" vertical="top" indent="2" shrinkToFit="1"/>
    </xf>
    <xf numFmtId="0" fontId="5" fillId="0" borderId="0" xfId="0" applyFont="1" applyFill="1" applyBorder="1" applyAlignment="1">
      <alignment vertical="top" wrapText="1"/>
    </xf>
    <xf numFmtId="43" fontId="5" fillId="0" borderId="0" xfId="1" applyFont="1" applyFill="1" applyBorder="1" applyAlignment="1">
      <alignment vertical="top" shrinkToFit="1"/>
    </xf>
    <xf numFmtId="0" fontId="7" fillId="0" borderId="0" xfId="0" applyFont="1" applyFill="1" applyBorder="1" applyAlignment="1">
      <alignment vertical="center" wrapText="1"/>
    </xf>
    <xf numFmtId="43" fontId="5" fillId="0" borderId="0" xfId="1" applyFont="1" applyFill="1" applyBorder="1" applyAlignment="1">
      <alignment horizontal="right" vertical="center" shrinkToFit="1"/>
    </xf>
    <xf numFmtId="43" fontId="5" fillId="0" borderId="0" xfId="1" applyFont="1" applyFill="1" applyBorder="1" applyAlignment="1">
      <alignment horizontal="right" vertical="center" indent="1" shrinkToFit="1"/>
    </xf>
    <xf numFmtId="43" fontId="5" fillId="0" borderId="0" xfId="1" applyFont="1" applyFill="1" applyBorder="1" applyAlignment="1">
      <alignment vertical="center" shrinkToFit="1"/>
    </xf>
    <xf numFmtId="43" fontId="5" fillId="0" borderId="0" xfId="1" applyFont="1" applyFill="1" applyBorder="1" applyAlignment="1">
      <alignment horizontal="right" vertical="center" indent="2" shrinkToFit="1"/>
    </xf>
    <xf numFmtId="164" fontId="4" fillId="2" borderId="0" xfId="0" applyNumberFormat="1" applyFont="1" applyFill="1" applyBorder="1" applyAlignment="1">
      <alignment horizontal="left" vertical="top" shrinkToFit="1"/>
    </xf>
    <xf numFmtId="0" fontId="6" fillId="2" borderId="0" xfId="0" applyFont="1" applyFill="1" applyBorder="1" applyAlignment="1">
      <alignment vertical="top" wrapText="1"/>
    </xf>
    <xf numFmtId="43" fontId="4" fillId="2" borderId="0" xfId="1" applyFont="1" applyFill="1" applyBorder="1" applyAlignment="1">
      <alignment vertical="top" shrinkToFit="1"/>
    </xf>
    <xf numFmtId="0" fontId="6" fillId="0" borderId="0" xfId="0" applyFont="1" applyFill="1" applyBorder="1" applyAlignment="1">
      <alignment vertical="center" wrapText="1"/>
    </xf>
    <xf numFmtId="43" fontId="4" fillId="0" borderId="0" xfId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/>
    </xf>
    <xf numFmtId="43" fontId="4" fillId="2" borderId="0" xfId="1" applyFont="1" applyFill="1" applyBorder="1" applyAlignment="1">
      <alignment horizontal="left" vertical="top" indent="2" shrinkToFit="1"/>
    </xf>
    <xf numFmtId="43" fontId="4" fillId="0" borderId="0" xfId="1" applyFont="1" applyFill="1" applyBorder="1" applyAlignment="1">
      <alignment horizontal="left" vertical="top" indent="2" shrinkToFit="1"/>
    </xf>
    <xf numFmtId="43" fontId="5" fillId="0" borderId="0" xfId="1" applyFont="1" applyFill="1" applyBorder="1" applyAlignment="1">
      <alignment vertical="top"/>
    </xf>
    <xf numFmtId="43" fontId="7" fillId="0" borderId="0" xfId="1" applyFont="1" applyFill="1" applyBorder="1" applyAlignment="1">
      <alignment vertical="top" wrapText="1"/>
    </xf>
    <xf numFmtId="43" fontId="4" fillId="2" borderId="0" xfId="1" applyFont="1" applyFill="1" applyBorder="1" applyAlignment="1">
      <alignment vertical="top" wrapText="1"/>
    </xf>
    <xf numFmtId="43" fontId="4" fillId="0" borderId="0" xfId="1" applyFont="1" applyFill="1" applyBorder="1" applyAlignment="1">
      <alignment vertical="top" wrapText="1"/>
    </xf>
    <xf numFmtId="43" fontId="5" fillId="0" borderId="0" xfId="1" applyFont="1" applyFill="1" applyBorder="1" applyAlignment="1">
      <alignment vertical="top" wrapText="1"/>
    </xf>
    <xf numFmtId="43" fontId="7" fillId="0" borderId="0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top" wrapText="1"/>
    </xf>
    <xf numFmtId="43" fontId="6" fillId="0" borderId="0" xfId="1" applyFont="1" applyFill="1" applyBorder="1" applyAlignment="1">
      <alignment vertical="top" wrapText="1"/>
    </xf>
    <xf numFmtId="43" fontId="7" fillId="0" borderId="0" xfId="1" applyFont="1" applyFill="1" applyBorder="1" applyAlignment="1">
      <alignment horizontal="left" vertical="top" wrapText="1"/>
    </xf>
    <xf numFmtId="43" fontId="6" fillId="0" borderId="0" xfId="1" applyFont="1" applyFill="1" applyBorder="1" applyAlignment="1">
      <alignment vertical="center" wrapText="1"/>
    </xf>
    <xf numFmtId="43" fontId="5" fillId="0" borderId="0" xfId="0" applyNumberFormat="1" applyFont="1" applyFill="1" applyBorder="1" applyAlignment="1">
      <alignment vertical="top"/>
    </xf>
    <xf numFmtId="43" fontId="4" fillId="0" borderId="0" xfId="1" applyFont="1" applyFill="1" applyBorder="1" applyAlignment="1">
      <alignment horizontal="right" vertical="center" indent="1" shrinkToFit="1"/>
    </xf>
    <xf numFmtId="43" fontId="4" fillId="0" borderId="0" xfId="1" applyFont="1" applyFill="1" applyBorder="1" applyAlignment="1">
      <alignment vertical="center" shrinkToFit="1"/>
    </xf>
    <xf numFmtId="43" fontId="4" fillId="0" borderId="0" xfId="1" applyFont="1" applyFill="1" applyBorder="1" applyAlignment="1">
      <alignment horizontal="right" vertical="center" indent="2" shrinkToFi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43" fontId="6" fillId="0" borderId="0" xfId="1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43" fontId="7" fillId="0" borderId="0" xfId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3" fontId="4" fillId="0" borderId="0" xfId="1" applyFont="1" applyFill="1" applyBorder="1" applyAlignment="1">
      <alignment vertical="top"/>
    </xf>
    <xf numFmtId="0" fontId="2" fillId="0" borderId="0" xfId="0" applyFont="1"/>
    <xf numFmtId="43" fontId="10" fillId="2" borderId="2" xfId="1" applyFont="1" applyFill="1" applyBorder="1" applyAlignment="1">
      <alignment horizontal="center" vertical="center" wrapText="1"/>
    </xf>
    <xf numFmtId="43" fontId="10" fillId="2" borderId="3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254000</xdr:colOff>
      <xdr:row>1</xdr:row>
      <xdr:rowOff>149225</xdr:rowOff>
    </xdr:from>
    <xdr:to>
      <xdr:col>6</xdr:col>
      <xdr:colOff>695325</xdr:colOff>
      <xdr:row>10</xdr:row>
      <xdr:rowOff>52070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94263526-7CAC-4ED3-BE5E-41367DD7707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39"/>
        <a:stretch/>
      </xdr:blipFill>
      <xdr:spPr bwMode="auto">
        <a:xfrm>
          <a:off x="6959600" y="339725"/>
          <a:ext cx="2479675" cy="16173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1:Q97"/>
  <sheetViews>
    <sheetView showGridLines="0" tabSelected="1" zoomScaleNormal="100" workbookViewId="0">
      <selection activeCell="J14" sqref="J14"/>
    </sheetView>
  </sheetViews>
  <sheetFormatPr baseColWidth="10" defaultColWidth="9.33203125" defaultRowHeight="15" x14ac:dyDescent="0.2"/>
  <cols>
    <col min="1" max="1" width="10.83203125" style="2" bestFit="1" customWidth="1"/>
    <col min="2" max="2" width="64.83203125" style="2" customWidth="1"/>
    <col min="3" max="4" width="20.83203125" style="41" bestFit="1" customWidth="1"/>
    <col min="5" max="6" width="17.83203125" style="3" bestFit="1" customWidth="1"/>
    <col min="7" max="7" width="19.33203125" style="3" bestFit="1" customWidth="1"/>
    <col min="8" max="8" width="17.83203125" style="3" bestFit="1" customWidth="1"/>
    <col min="9" max="9" width="19.6640625" style="3" bestFit="1" customWidth="1"/>
    <col min="10" max="10" width="20.83203125" style="3" bestFit="1" customWidth="1"/>
    <col min="11" max="11" width="17.5" style="3" customWidth="1"/>
    <col min="12" max="12" width="20.83203125" style="3" bestFit="1" customWidth="1"/>
    <col min="13" max="13" width="15.33203125" style="3" hidden="1" customWidth="1"/>
    <col min="14" max="14" width="10.1640625" style="3" hidden="1" customWidth="1"/>
    <col min="15" max="15" width="13.33203125" style="3" hidden="1" customWidth="1"/>
    <col min="16" max="16" width="13.6640625" style="3" hidden="1" customWidth="1"/>
    <col min="17" max="17" width="17.83203125" style="3" bestFit="1" customWidth="1"/>
    <col min="18" max="16384" width="9.33203125" style="1"/>
  </cols>
  <sheetData>
    <row r="11" spans="1:17" ht="18.75" x14ac:dyDescent="0.2">
      <c r="A11" s="67" t="s">
        <v>143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7" x14ac:dyDescent="0.2">
      <c r="A12" s="68" t="s">
        <v>134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7" x14ac:dyDescent="0.2">
      <c r="A13" s="68" t="s">
        <v>135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x14ac:dyDescent="0.2">
      <c r="D14" s="41">
        <f>+C17-D17</f>
        <v>0</v>
      </c>
    </row>
    <row r="15" spans="1:17" x14ac:dyDescent="0.2">
      <c r="B15" s="51"/>
    </row>
    <row r="16" spans="1:17" s="65" customFormat="1" ht="47.25" x14ac:dyDescent="0.2">
      <c r="A16" s="69" t="s">
        <v>92</v>
      </c>
      <c r="B16" s="70"/>
      <c r="C16" s="63" t="s">
        <v>90</v>
      </c>
      <c r="D16" s="63" t="s">
        <v>91</v>
      </c>
      <c r="E16" s="63" t="s">
        <v>0</v>
      </c>
      <c r="F16" s="63" t="s">
        <v>1</v>
      </c>
      <c r="G16" s="63" t="s">
        <v>2</v>
      </c>
      <c r="H16" s="63" t="s">
        <v>3</v>
      </c>
      <c r="I16" s="63" t="s">
        <v>4</v>
      </c>
      <c r="J16" s="63" t="s">
        <v>5</v>
      </c>
      <c r="K16" s="63" t="s">
        <v>6</v>
      </c>
      <c r="L16" s="63" t="s">
        <v>7</v>
      </c>
      <c r="M16" s="63" t="s">
        <v>8</v>
      </c>
      <c r="N16" s="63" t="s">
        <v>9</v>
      </c>
      <c r="O16" s="63" t="s">
        <v>10</v>
      </c>
      <c r="P16" s="63" t="s">
        <v>11</v>
      </c>
      <c r="Q16" s="64" t="s">
        <v>12</v>
      </c>
    </row>
    <row r="17" spans="1:17" s="6" customFormat="1" x14ac:dyDescent="0.2">
      <c r="A17" s="71" t="s">
        <v>13</v>
      </c>
      <c r="B17" s="71"/>
      <c r="C17" s="4">
        <f>+C19+C43+C60+C78+C82</f>
        <v>13113236248</v>
      </c>
      <c r="D17" s="4">
        <f>+D19+D43+D60+D78+D82</f>
        <v>13113236248</v>
      </c>
      <c r="E17" s="4">
        <f t="shared" ref="E17:P17" si="0">+E19+E43+E60+E78</f>
        <v>996727337.14999998</v>
      </c>
      <c r="F17" s="4">
        <f t="shared" si="0"/>
        <v>994519719.42000008</v>
      </c>
      <c r="G17" s="4">
        <f t="shared" si="0"/>
        <v>998428047.70000005</v>
      </c>
      <c r="H17" s="4">
        <f t="shared" si="0"/>
        <v>997017014.36000001</v>
      </c>
      <c r="I17" s="4">
        <f t="shared" si="0"/>
        <v>1000698385.6800001</v>
      </c>
      <c r="J17" s="4">
        <f t="shared" si="0"/>
        <v>994101731.32000005</v>
      </c>
      <c r="K17" s="4">
        <f t="shared" si="0"/>
        <v>991633634.9799999</v>
      </c>
      <c r="L17" s="4">
        <f t="shared" si="0"/>
        <v>988308056.84000003</v>
      </c>
      <c r="M17" s="4">
        <f t="shared" si="0"/>
        <v>0</v>
      </c>
      <c r="N17" s="4">
        <f t="shared" si="0"/>
        <v>0</v>
      </c>
      <c r="O17" s="4">
        <f t="shared" si="0"/>
        <v>0</v>
      </c>
      <c r="P17" s="4">
        <f t="shared" si="0"/>
        <v>0</v>
      </c>
      <c r="Q17" s="5">
        <f>SUM(E17:P17)</f>
        <v>7961433927.4499998</v>
      </c>
    </row>
    <row r="18" spans="1:17" x14ac:dyDescent="0.2">
      <c r="A18" s="7"/>
      <c r="B18" s="8"/>
      <c r="C18" s="42"/>
      <c r="D18" s="42"/>
      <c r="E18" s="9"/>
      <c r="F18" s="9"/>
      <c r="G18" s="10"/>
      <c r="H18" s="9"/>
      <c r="J18" s="11"/>
      <c r="K18" s="11"/>
      <c r="L18" s="12"/>
      <c r="M18" s="13"/>
      <c r="N18" s="13"/>
      <c r="O18" s="13"/>
      <c r="P18" s="13"/>
      <c r="Q18" s="9"/>
    </row>
    <row r="19" spans="1:17" s="6" customFormat="1" x14ac:dyDescent="0.2">
      <c r="A19" s="14">
        <v>2.1</v>
      </c>
      <c r="B19" s="15" t="s">
        <v>89</v>
      </c>
      <c r="C19" s="43">
        <f>+C20+C31+C34</f>
        <v>116290000</v>
      </c>
      <c r="D19" s="43">
        <f>+D20+D31+D34</f>
        <v>125096723.31</v>
      </c>
      <c r="E19" s="16">
        <v>7422417.0899999999</v>
      </c>
      <c r="F19" s="16">
        <v>7256988.2800000003</v>
      </c>
      <c r="G19" s="17">
        <v>9028678.8200000003</v>
      </c>
      <c r="H19" s="16">
        <v>10806991.130000001</v>
      </c>
      <c r="I19" s="18">
        <v>14998507.050000001</v>
      </c>
      <c r="J19" s="18">
        <v>8148650.2699999996</v>
      </c>
      <c r="K19" s="18">
        <v>9876539.0800000001</v>
      </c>
      <c r="L19" s="18">
        <v>8335038.2400000002</v>
      </c>
      <c r="M19" s="19">
        <v>0</v>
      </c>
      <c r="N19" s="19">
        <v>0</v>
      </c>
      <c r="O19" s="19">
        <v>0</v>
      </c>
      <c r="P19" s="19">
        <v>0</v>
      </c>
      <c r="Q19" s="16">
        <f>SUM(E19:P19)</f>
        <v>75873809.959999993</v>
      </c>
    </row>
    <row r="20" spans="1:17" s="6" customFormat="1" x14ac:dyDescent="0.2">
      <c r="A20" s="20" t="s">
        <v>87</v>
      </c>
      <c r="B20" s="21" t="s">
        <v>88</v>
      </c>
      <c r="C20" s="44">
        <v>94994000</v>
      </c>
      <c r="D20" s="44">
        <f>+D21+D23+D26+D28</f>
        <v>105272825.41</v>
      </c>
      <c r="E20" s="22">
        <v>6452542.25</v>
      </c>
      <c r="F20" s="22">
        <v>6310129.7999999998</v>
      </c>
      <c r="G20" s="23">
        <v>8007150.7699999996</v>
      </c>
      <c r="H20" s="22">
        <v>9749734.4100000001</v>
      </c>
      <c r="I20" s="24">
        <v>8354681.4900000002</v>
      </c>
      <c r="J20" s="25">
        <v>7086202.9900000002</v>
      </c>
      <c r="K20" s="25">
        <v>8749514.7100000009</v>
      </c>
      <c r="L20" s="25">
        <v>7241966.4299999997</v>
      </c>
      <c r="M20" s="24">
        <v>0</v>
      </c>
      <c r="N20" s="24">
        <v>0</v>
      </c>
      <c r="O20" s="24">
        <v>0</v>
      </c>
      <c r="P20" s="24">
        <v>0</v>
      </c>
      <c r="Q20" s="22">
        <f>SUM(E20:P20)</f>
        <v>61951922.850000001</v>
      </c>
    </row>
    <row r="21" spans="1:17" x14ac:dyDescent="0.2">
      <c r="A21" s="8" t="s">
        <v>85</v>
      </c>
      <c r="B21" s="26" t="s">
        <v>86</v>
      </c>
      <c r="C21" s="45">
        <v>87000000</v>
      </c>
      <c r="D21" s="45">
        <v>84315894</v>
      </c>
      <c r="E21" s="9">
        <v>6452542.25</v>
      </c>
      <c r="F21" s="9">
        <v>6310129.7999999998</v>
      </c>
      <c r="G21" s="10">
        <v>6702079.9500000002</v>
      </c>
      <c r="H21" s="9">
        <v>6722759.0199999996</v>
      </c>
      <c r="I21" s="27">
        <v>6717330.8200000003</v>
      </c>
      <c r="J21" s="12">
        <v>6721202.9900000002</v>
      </c>
      <c r="K21" s="12">
        <v>6918529.5899999999</v>
      </c>
      <c r="L21" s="12">
        <v>6851966.4299999997</v>
      </c>
      <c r="M21" s="27">
        <v>0</v>
      </c>
      <c r="N21" s="27">
        <v>0</v>
      </c>
      <c r="O21" s="27">
        <v>0</v>
      </c>
      <c r="P21" s="27">
        <v>0</v>
      </c>
      <c r="Q21" s="9">
        <f t="shared" ref="Q21:Q84" si="1">SUM(E21:P21)</f>
        <v>53396540.850000001</v>
      </c>
    </row>
    <row r="22" spans="1:17" x14ac:dyDescent="0.2">
      <c r="A22" s="8" t="s">
        <v>14</v>
      </c>
      <c r="B22" s="8" t="s">
        <v>15</v>
      </c>
      <c r="C22" s="45">
        <v>87000000</v>
      </c>
      <c r="D22" s="45">
        <v>84315894</v>
      </c>
      <c r="E22" s="9">
        <v>6452542.25</v>
      </c>
      <c r="F22" s="9">
        <v>6310129.7999999998</v>
      </c>
      <c r="G22" s="10">
        <v>6702079.9500000002</v>
      </c>
      <c r="H22" s="9">
        <v>6722759.0199999996</v>
      </c>
      <c r="I22" s="27">
        <v>6717330.8200000003</v>
      </c>
      <c r="J22" s="12">
        <v>6721202.9900000002</v>
      </c>
      <c r="K22" s="12">
        <v>6918529.5899999999</v>
      </c>
      <c r="L22" s="12">
        <v>6851966.4299999997</v>
      </c>
      <c r="M22" s="27">
        <v>0</v>
      </c>
      <c r="N22" s="27">
        <v>0</v>
      </c>
      <c r="O22" s="27">
        <v>0</v>
      </c>
      <c r="P22" s="27">
        <v>0</v>
      </c>
      <c r="Q22" s="9">
        <f t="shared" si="1"/>
        <v>53396540.850000001</v>
      </c>
    </row>
    <row r="23" spans="1:17" x14ac:dyDescent="0.2">
      <c r="A23" s="28" t="s">
        <v>16</v>
      </c>
      <c r="B23" s="28" t="s">
        <v>17</v>
      </c>
      <c r="C23" s="46">
        <v>0</v>
      </c>
      <c r="D23" s="46">
        <v>2216102.1</v>
      </c>
      <c r="E23" s="29">
        <v>0</v>
      </c>
      <c r="F23" s="29">
        <v>0</v>
      </c>
      <c r="G23" s="30">
        <v>110000</v>
      </c>
      <c r="H23" s="29">
        <v>331000</v>
      </c>
      <c r="I23" s="31">
        <v>365000</v>
      </c>
      <c r="J23" s="32">
        <v>365000</v>
      </c>
      <c r="K23" s="32">
        <v>591000</v>
      </c>
      <c r="L23" s="30">
        <v>390000</v>
      </c>
      <c r="M23" s="31">
        <v>0</v>
      </c>
      <c r="N23" s="31">
        <v>0</v>
      </c>
      <c r="O23" s="31">
        <v>0</v>
      </c>
      <c r="P23" s="31">
        <v>0</v>
      </c>
      <c r="Q23" s="9">
        <f t="shared" si="1"/>
        <v>2152000</v>
      </c>
    </row>
    <row r="24" spans="1:17" x14ac:dyDescent="0.2">
      <c r="A24" s="8" t="s">
        <v>18</v>
      </c>
      <c r="B24" s="8" t="s">
        <v>19</v>
      </c>
      <c r="C24" s="42">
        <v>744000</v>
      </c>
      <c r="D24" s="42">
        <v>0</v>
      </c>
      <c r="E24" s="9">
        <v>0</v>
      </c>
      <c r="F24" s="9">
        <v>0</v>
      </c>
      <c r="G24" s="10">
        <v>0</v>
      </c>
      <c r="H24" s="9">
        <v>0</v>
      </c>
      <c r="I24" s="27">
        <v>0</v>
      </c>
      <c r="J24" s="12">
        <v>0</v>
      </c>
      <c r="K24" s="12">
        <v>0</v>
      </c>
      <c r="L24" s="12">
        <v>0</v>
      </c>
      <c r="M24" s="27">
        <v>0</v>
      </c>
      <c r="N24" s="27">
        <v>0</v>
      </c>
      <c r="O24" s="27">
        <v>0</v>
      </c>
      <c r="P24" s="27">
        <v>0</v>
      </c>
      <c r="Q24" s="9">
        <f t="shared" si="1"/>
        <v>0</v>
      </c>
    </row>
    <row r="25" spans="1:17" x14ac:dyDescent="0.2">
      <c r="A25" s="28" t="s">
        <v>20</v>
      </c>
      <c r="B25" s="28" t="s">
        <v>21</v>
      </c>
      <c r="C25" s="46">
        <v>0</v>
      </c>
      <c r="D25" s="46">
        <v>2216102.1</v>
      </c>
      <c r="E25" s="29">
        <v>0</v>
      </c>
      <c r="F25" s="29">
        <v>0</v>
      </c>
      <c r="G25" s="30">
        <v>110000</v>
      </c>
      <c r="H25" s="29">
        <v>331000</v>
      </c>
      <c r="I25" s="31">
        <v>365000</v>
      </c>
      <c r="J25" s="32">
        <v>365000</v>
      </c>
      <c r="K25" s="32">
        <v>591000</v>
      </c>
      <c r="L25" s="30">
        <v>390000</v>
      </c>
      <c r="M25" s="31">
        <v>0</v>
      </c>
      <c r="N25" s="31">
        <v>0</v>
      </c>
      <c r="O25" s="31">
        <v>0</v>
      </c>
      <c r="P25" s="31">
        <v>0</v>
      </c>
      <c r="Q25" s="9">
        <f t="shared" si="1"/>
        <v>2152000</v>
      </c>
    </row>
    <row r="26" spans="1:17" x14ac:dyDescent="0.2">
      <c r="A26" s="28" t="s">
        <v>22</v>
      </c>
      <c r="B26" s="28" t="s">
        <v>23</v>
      </c>
      <c r="C26" s="46">
        <v>7250000</v>
      </c>
      <c r="D26" s="46">
        <v>7250000</v>
      </c>
      <c r="E26" s="29">
        <v>0</v>
      </c>
      <c r="F26" s="29">
        <v>0</v>
      </c>
      <c r="G26" s="30">
        <v>0</v>
      </c>
      <c r="H26" s="29">
        <v>0</v>
      </c>
      <c r="I26" s="31">
        <v>0</v>
      </c>
      <c r="J26" s="32">
        <v>0</v>
      </c>
      <c r="K26" s="32">
        <v>0</v>
      </c>
      <c r="L26" s="32">
        <v>0</v>
      </c>
      <c r="M26" s="31">
        <v>0</v>
      </c>
      <c r="N26" s="31">
        <v>0</v>
      </c>
      <c r="O26" s="31">
        <v>0</v>
      </c>
      <c r="P26" s="31">
        <v>0</v>
      </c>
      <c r="Q26" s="9">
        <f t="shared" si="1"/>
        <v>0</v>
      </c>
    </row>
    <row r="27" spans="1:17" x14ac:dyDescent="0.2">
      <c r="A27" s="8" t="s">
        <v>24</v>
      </c>
      <c r="B27" s="8" t="s">
        <v>25</v>
      </c>
      <c r="C27" s="42">
        <v>7250000</v>
      </c>
      <c r="D27" s="42">
        <v>7250000</v>
      </c>
      <c r="E27" s="9">
        <v>0</v>
      </c>
      <c r="F27" s="9">
        <v>0</v>
      </c>
      <c r="G27" s="10">
        <v>0</v>
      </c>
      <c r="H27" s="9">
        <v>0</v>
      </c>
      <c r="I27" s="27">
        <v>0</v>
      </c>
      <c r="J27" s="12">
        <v>0</v>
      </c>
      <c r="K27" s="12">
        <v>0</v>
      </c>
      <c r="L27" s="12">
        <v>0</v>
      </c>
      <c r="M27" s="27">
        <v>0</v>
      </c>
      <c r="N27" s="27">
        <v>0</v>
      </c>
      <c r="O27" s="27">
        <v>0</v>
      </c>
      <c r="P27" s="27">
        <v>0</v>
      </c>
      <c r="Q27" s="9">
        <f t="shared" si="1"/>
        <v>0</v>
      </c>
    </row>
    <row r="28" spans="1:17" x14ac:dyDescent="0.2">
      <c r="A28" s="28" t="s">
        <v>26</v>
      </c>
      <c r="B28" s="28" t="s">
        <v>27</v>
      </c>
      <c r="C28" s="46">
        <v>0</v>
      </c>
      <c r="D28" s="46">
        <f>+D29+D30</f>
        <v>11490829.309999999</v>
      </c>
      <c r="E28" s="29">
        <v>0</v>
      </c>
      <c r="F28" s="29">
        <v>0</v>
      </c>
      <c r="G28" s="30">
        <v>1195070.82</v>
      </c>
      <c r="H28" s="29">
        <v>2695975.39</v>
      </c>
      <c r="I28" s="31">
        <v>1272350.67</v>
      </c>
      <c r="J28" s="32">
        <v>0</v>
      </c>
      <c r="K28" s="32">
        <v>1239985.1200000001</v>
      </c>
      <c r="L28" s="32">
        <v>0</v>
      </c>
      <c r="M28" s="31">
        <v>0</v>
      </c>
      <c r="N28" s="31">
        <v>0</v>
      </c>
      <c r="O28" s="31">
        <v>0</v>
      </c>
      <c r="P28" s="31">
        <v>0</v>
      </c>
      <c r="Q28" s="9">
        <f t="shared" si="1"/>
        <v>6403382</v>
      </c>
    </row>
    <row r="29" spans="1:17" x14ac:dyDescent="0.2">
      <c r="A29" s="8" t="s">
        <v>28</v>
      </c>
      <c r="B29" s="8" t="s">
        <v>29</v>
      </c>
      <c r="C29" s="42">
        <v>0</v>
      </c>
      <c r="D29" s="42">
        <v>8530254.7799999993</v>
      </c>
      <c r="E29" s="9">
        <v>0</v>
      </c>
      <c r="F29" s="9">
        <v>0</v>
      </c>
      <c r="G29" s="10">
        <v>779209.2</v>
      </c>
      <c r="H29" s="9">
        <v>1797162.88</v>
      </c>
      <c r="I29" s="27">
        <v>1041700</v>
      </c>
      <c r="J29" s="12">
        <v>0</v>
      </c>
      <c r="K29" s="12">
        <v>987280</v>
      </c>
      <c r="L29" s="12">
        <v>0</v>
      </c>
      <c r="M29" s="27">
        <v>0</v>
      </c>
      <c r="N29" s="27">
        <v>0</v>
      </c>
      <c r="O29" s="27">
        <v>0</v>
      </c>
      <c r="P29" s="27">
        <v>0</v>
      </c>
      <c r="Q29" s="9">
        <f t="shared" si="1"/>
        <v>4605352.08</v>
      </c>
    </row>
    <row r="30" spans="1:17" x14ac:dyDescent="0.2">
      <c r="A30" s="28" t="s">
        <v>30</v>
      </c>
      <c r="B30" s="28" t="s">
        <v>31</v>
      </c>
      <c r="C30" s="46">
        <v>0</v>
      </c>
      <c r="D30" s="46">
        <v>2960574.53</v>
      </c>
      <c r="E30" s="29">
        <v>0</v>
      </c>
      <c r="F30" s="29">
        <v>0</v>
      </c>
      <c r="G30" s="30">
        <v>415861.62</v>
      </c>
      <c r="H30" s="29">
        <v>898812.51</v>
      </c>
      <c r="I30" s="31">
        <v>230650.67</v>
      </c>
      <c r="J30" s="32">
        <v>0</v>
      </c>
      <c r="K30" s="32">
        <v>252705.12</v>
      </c>
      <c r="L30" s="32">
        <v>0</v>
      </c>
      <c r="M30" s="31">
        <v>0</v>
      </c>
      <c r="N30" s="31">
        <v>0</v>
      </c>
      <c r="O30" s="31">
        <v>0</v>
      </c>
      <c r="P30" s="31">
        <v>0</v>
      </c>
      <c r="Q30" s="9">
        <f t="shared" si="1"/>
        <v>1798029.92</v>
      </c>
    </row>
    <row r="31" spans="1:17" s="6" customFormat="1" x14ac:dyDescent="0.2">
      <c r="A31" s="36" t="s">
        <v>32</v>
      </c>
      <c r="B31" s="36" t="s">
        <v>33</v>
      </c>
      <c r="C31" s="50">
        <v>7056000</v>
      </c>
      <c r="D31" s="50">
        <v>5583897.9000000004</v>
      </c>
      <c r="E31" s="37">
        <v>0</v>
      </c>
      <c r="F31" s="37">
        <v>0</v>
      </c>
      <c r="G31" s="52">
        <v>0</v>
      </c>
      <c r="H31" s="37">
        <v>0</v>
      </c>
      <c r="I31" s="53">
        <v>5583897.9000000004</v>
      </c>
      <c r="J31" s="54">
        <v>0</v>
      </c>
      <c r="K31" s="54">
        <v>0</v>
      </c>
      <c r="L31" s="54">
        <v>0</v>
      </c>
      <c r="M31" s="53">
        <v>0</v>
      </c>
      <c r="N31" s="53">
        <v>0</v>
      </c>
      <c r="O31" s="53">
        <v>0</v>
      </c>
      <c r="P31" s="53">
        <v>0</v>
      </c>
      <c r="Q31" s="22">
        <f t="shared" si="1"/>
        <v>5583897.9000000004</v>
      </c>
    </row>
    <row r="32" spans="1:17" x14ac:dyDescent="0.2">
      <c r="A32" s="8" t="s">
        <v>34</v>
      </c>
      <c r="B32" s="8" t="s">
        <v>35</v>
      </c>
      <c r="C32" s="42">
        <v>7056000</v>
      </c>
      <c r="D32" s="42">
        <v>5583897.9000000004</v>
      </c>
      <c r="E32" s="9">
        <v>0</v>
      </c>
      <c r="F32" s="9">
        <v>0</v>
      </c>
      <c r="G32" s="10">
        <v>0</v>
      </c>
      <c r="H32" s="9">
        <v>0</v>
      </c>
      <c r="I32" s="27">
        <v>5583897.9000000004</v>
      </c>
      <c r="J32" s="12">
        <v>0</v>
      </c>
      <c r="K32" s="12">
        <v>0</v>
      </c>
      <c r="L32" s="12">
        <v>0</v>
      </c>
      <c r="M32" s="27">
        <v>0</v>
      </c>
      <c r="N32" s="27">
        <v>0</v>
      </c>
      <c r="O32" s="27">
        <v>0</v>
      </c>
      <c r="P32" s="27">
        <v>0</v>
      </c>
      <c r="Q32" s="9">
        <f t="shared" si="1"/>
        <v>5583897.9000000004</v>
      </c>
    </row>
    <row r="33" spans="1:17" x14ac:dyDescent="0.2">
      <c r="A33" s="8" t="s">
        <v>36</v>
      </c>
      <c r="B33" s="8" t="s">
        <v>37</v>
      </c>
      <c r="C33" s="42">
        <v>7056000</v>
      </c>
      <c r="D33" s="42">
        <v>5583897.9000000004</v>
      </c>
      <c r="E33" s="9">
        <v>0</v>
      </c>
      <c r="F33" s="9">
        <v>0</v>
      </c>
      <c r="G33" s="10">
        <v>0</v>
      </c>
      <c r="H33" s="9">
        <v>0</v>
      </c>
      <c r="I33" s="27">
        <v>5583897.9000000004</v>
      </c>
      <c r="J33" s="12">
        <v>0</v>
      </c>
      <c r="K33" s="12">
        <v>0</v>
      </c>
      <c r="L33" s="12">
        <v>0</v>
      </c>
      <c r="M33" s="27">
        <v>0</v>
      </c>
      <c r="N33" s="27">
        <v>0</v>
      </c>
      <c r="O33" s="27">
        <v>0</v>
      </c>
      <c r="P33" s="27">
        <v>0</v>
      </c>
      <c r="Q33" s="9">
        <f t="shared" si="1"/>
        <v>5583897.9000000004</v>
      </c>
    </row>
    <row r="34" spans="1:17" s="6" customFormat="1" x14ac:dyDescent="0.2">
      <c r="A34" s="36" t="s">
        <v>38</v>
      </c>
      <c r="B34" s="36" t="s">
        <v>39</v>
      </c>
      <c r="C34" s="50">
        <v>14240000</v>
      </c>
      <c r="D34" s="50">
        <f>+D35+D37+D39+D41</f>
        <v>14240000</v>
      </c>
      <c r="E34" s="37">
        <v>969874.84</v>
      </c>
      <c r="F34" s="37">
        <v>946858.48</v>
      </c>
      <c r="G34" s="52">
        <v>1021528.05</v>
      </c>
      <c r="H34" s="37">
        <v>1057256.72</v>
      </c>
      <c r="I34" s="53">
        <v>1059927.6599999999</v>
      </c>
      <c r="J34" s="54">
        <v>1062447.28</v>
      </c>
      <c r="K34" s="54">
        <v>1127024.3700000001</v>
      </c>
      <c r="L34" s="54">
        <v>1093071.81</v>
      </c>
      <c r="M34" s="53">
        <v>0</v>
      </c>
      <c r="N34" s="53">
        <v>0</v>
      </c>
      <c r="O34" s="53">
        <v>0</v>
      </c>
      <c r="P34" s="53">
        <v>0</v>
      </c>
      <c r="Q34" s="22">
        <f t="shared" si="1"/>
        <v>8337989.2100000009</v>
      </c>
    </row>
    <row r="35" spans="1:17" x14ac:dyDescent="0.2">
      <c r="A35" s="8" t="s">
        <v>40</v>
      </c>
      <c r="B35" s="8" t="s">
        <v>41</v>
      </c>
      <c r="C35" s="42">
        <v>5840000</v>
      </c>
      <c r="D35" s="42">
        <v>5840000</v>
      </c>
      <c r="E35" s="9">
        <v>446468.39</v>
      </c>
      <c r="F35" s="9">
        <v>436371.35</v>
      </c>
      <c r="G35" s="10">
        <v>471959.61</v>
      </c>
      <c r="H35" s="9">
        <v>489094.66</v>
      </c>
      <c r="I35" s="27">
        <v>490044.14</v>
      </c>
      <c r="J35" s="12">
        <v>490318.67</v>
      </c>
      <c r="K35" s="12">
        <v>520332.53</v>
      </c>
      <c r="L35" s="10">
        <v>504520.18</v>
      </c>
      <c r="M35" s="27">
        <v>0</v>
      </c>
      <c r="N35" s="27">
        <v>0</v>
      </c>
      <c r="O35" s="27">
        <v>0</v>
      </c>
      <c r="P35" s="27">
        <v>0</v>
      </c>
      <c r="Q35" s="9">
        <f t="shared" si="1"/>
        <v>3849109.53</v>
      </c>
    </row>
    <row r="36" spans="1:17" x14ac:dyDescent="0.2">
      <c r="A36" s="8" t="s">
        <v>42</v>
      </c>
      <c r="B36" s="8" t="s">
        <v>41</v>
      </c>
      <c r="C36" s="42">
        <v>5840000</v>
      </c>
      <c r="D36" s="42">
        <v>5840000</v>
      </c>
      <c r="E36" s="9">
        <v>446468.39</v>
      </c>
      <c r="F36" s="9">
        <v>436371.35</v>
      </c>
      <c r="G36" s="10">
        <v>471959.61</v>
      </c>
      <c r="H36" s="9">
        <v>489094.66</v>
      </c>
      <c r="I36" s="27">
        <v>490044.14</v>
      </c>
      <c r="J36" s="12">
        <v>490318.67</v>
      </c>
      <c r="K36" s="12">
        <v>520332.53</v>
      </c>
      <c r="L36" s="10">
        <v>504520.18</v>
      </c>
      <c r="M36" s="27">
        <v>0</v>
      </c>
      <c r="N36" s="27">
        <v>0</v>
      </c>
      <c r="O36" s="27">
        <v>0</v>
      </c>
      <c r="P36" s="27">
        <v>0</v>
      </c>
      <c r="Q36" s="9">
        <f t="shared" si="1"/>
        <v>3849109.53</v>
      </c>
    </row>
    <row r="37" spans="1:17" x14ac:dyDescent="0.2">
      <c r="A37" s="28" t="s">
        <v>43</v>
      </c>
      <c r="B37" s="28" t="s">
        <v>44</v>
      </c>
      <c r="C37" s="46">
        <v>6300000</v>
      </c>
      <c r="D37" s="46">
        <v>6300000</v>
      </c>
      <c r="E37" s="29">
        <v>457250.86</v>
      </c>
      <c r="F37" s="29">
        <v>447139.58</v>
      </c>
      <c r="G37" s="30">
        <v>482778.06</v>
      </c>
      <c r="H37" s="29">
        <v>499937.26</v>
      </c>
      <c r="I37" s="31">
        <v>501965.86</v>
      </c>
      <c r="J37" s="32">
        <v>502240.78</v>
      </c>
      <c r="K37" s="32">
        <v>532296.95999999996</v>
      </c>
      <c r="L37" s="30">
        <v>514179.52</v>
      </c>
      <c r="M37" s="31">
        <v>0</v>
      </c>
      <c r="N37" s="31">
        <v>0</v>
      </c>
      <c r="O37" s="31">
        <v>0</v>
      </c>
      <c r="P37" s="31">
        <v>0</v>
      </c>
      <c r="Q37" s="9">
        <f t="shared" si="1"/>
        <v>3937788.8800000004</v>
      </c>
    </row>
    <row r="38" spans="1:17" x14ac:dyDescent="0.2">
      <c r="A38" s="8" t="s">
        <v>45</v>
      </c>
      <c r="B38" s="8" t="s">
        <v>44</v>
      </c>
      <c r="C38" s="42">
        <v>6300000</v>
      </c>
      <c r="D38" s="42">
        <v>6300000</v>
      </c>
      <c r="E38" s="9">
        <v>457250.86</v>
      </c>
      <c r="F38" s="9">
        <v>447139.58</v>
      </c>
      <c r="G38" s="10">
        <v>482778.06</v>
      </c>
      <c r="H38" s="9">
        <v>499937.26</v>
      </c>
      <c r="I38" s="27">
        <v>501965.86</v>
      </c>
      <c r="J38" s="12">
        <v>502240.78</v>
      </c>
      <c r="K38" s="12">
        <v>532296.95999999996</v>
      </c>
      <c r="L38" s="10">
        <v>514179.52</v>
      </c>
      <c r="M38" s="27">
        <v>0</v>
      </c>
      <c r="N38" s="27">
        <v>0</v>
      </c>
      <c r="O38" s="27">
        <v>0</v>
      </c>
      <c r="P38" s="27">
        <v>0</v>
      </c>
      <c r="Q38" s="9">
        <f t="shared" si="1"/>
        <v>3937788.8800000004</v>
      </c>
    </row>
    <row r="39" spans="1:17" x14ac:dyDescent="0.2">
      <c r="A39" s="28" t="s">
        <v>46</v>
      </c>
      <c r="B39" s="28" t="s">
        <v>47</v>
      </c>
      <c r="C39" s="46">
        <v>1600000</v>
      </c>
      <c r="D39" s="46">
        <v>1600000</v>
      </c>
      <c r="E39" s="29">
        <v>64363.72</v>
      </c>
      <c r="F39" s="29">
        <v>62366.77</v>
      </c>
      <c r="G39" s="30">
        <v>65809.600000000006</v>
      </c>
      <c r="H39" s="29">
        <v>67244.02</v>
      </c>
      <c r="I39" s="31">
        <v>66936.88</v>
      </c>
      <c r="J39" s="32">
        <v>67151.34</v>
      </c>
      <c r="K39" s="32">
        <v>71658.39</v>
      </c>
      <c r="L39" s="32">
        <v>72150.05</v>
      </c>
      <c r="M39" s="31">
        <v>0</v>
      </c>
      <c r="N39" s="31">
        <v>0</v>
      </c>
      <c r="O39" s="31">
        <v>0</v>
      </c>
      <c r="P39" s="31">
        <v>0</v>
      </c>
      <c r="Q39" s="9">
        <f t="shared" si="1"/>
        <v>537680.77</v>
      </c>
    </row>
    <row r="40" spans="1:17" x14ac:dyDescent="0.2">
      <c r="A40" s="8" t="s">
        <v>48</v>
      </c>
      <c r="B40" s="8" t="s">
        <v>47</v>
      </c>
      <c r="C40" s="42">
        <v>1600000</v>
      </c>
      <c r="D40" s="42">
        <v>1600000</v>
      </c>
      <c r="E40" s="9">
        <v>64363.72</v>
      </c>
      <c r="F40" s="9">
        <v>62366.77</v>
      </c>
      <c r="G40" s="10">
        <v>65809.600000000006</v>
      </c>
      <c r="H40" s="9">
        <v>67244.02</v>
      </c>
      <c r="I40" s="27">
        <v>66936.88</v>
      </c>
      <c r="J40" s="12">
        <v>67151.34</v>
      </c>
      <c r="K40" s="12">
        <v>71658.39</v>
      </c>
      <c r="L40" s="12">
        <v>72150.05</v>
      </c>
      <c r="M40" s="27">
        <v>0</v>
      </c>
      <c r="N40" s="27">
        <v>0</v>
      </c>
      <c r="O40" s="27">
        <v>0</v>
      </c>
      <c r="P40" s="27">
        <v>0</v>
      </c>
      <c r="Q40" s="9">
        <f>SUM(E40:P40)</f>
        <v>537680.77</v>
      </c>
    </row>
    <row r="41" spans="1:17" x14ac:dyDescent="0.2">
      <c r="A41" s="28" t="s">
        <v>49</v>
      </c>
      <c r="B41" s="28" t="s">
        <v>50</v>
      </c>
      <c r="C41" s="46">
        <v>500000</v>
      </c>
      <c r="D41" s="46">
        <v>500000</v>
      </c>
      <c r="E41" s="29">
        <v>1791.87</v>
      </c>
      <c r="F41" s="30">
        <v>980.78</v>
      </c>
      <c r="G41" s="30">
        <v>980.78</v>
      </c>
      <c r="H41" s="29">
        <v>980.78</v>
      </c>
      <c r="I41" s="31">
        <v>980.78</v>
      </c>
      <c r="J41" s="32">
        <v>2736.49</v>
      </c>
      <c r="K41" s="32">
        <v>2736.49</v>
      </c>
      <c r="L41" s="30">
        <v>2222.06</v>
      </c>
      <c r="M41" s="31">
        <v>0</v>
      </c>
      <c r="N41" s="31">
        <v>0</v>
      </c>
      <c r="O41" s="31">
        <v>0</v>
      </c>
      <c r="P41" s="31">
        <v>0</v>
      </c>
      <c r="Q41" s="9">
        <f t="shared" si="1"/>
        <v>13410.029999999999</v>
      </c>
    </row>
    <row r="42" spans="1:17" x14ac:dyDescent="0.2">
      <c r="A42" s="8" t="s">
        <v>51</v>
      </c>
      <c r="B42" s="8" t="s">
        <v>50</v>
      </c>
      <c r="C42" s="42">
        <v>500000</v>
      </c>
      <c r="D42" s="42">
        <v>50000</v>
      </c>
      <c r="E42" s="9">
        <v>1791.87</v>
      </c>
      <c r="F42" s="10">
        <v>980.78</v>
      </c>
      <c r="G42" s="10">
        <v>980.78</v>
      </c>
      <c r="H42" s="9">
        <v>980.78</v>
      </c>
      <c r="I42" s="27">
        <v>980.78</v>
      </c>
      <c r="J42" s="12">
        <v>2736.49</v>
      </c>
      <c r="K42" s="12">
        <v>2736.49</v>
      </c>
      <c r="L42" s="10">
        <v>2222.06</v>
      </c>
      <c r="M42" s="27">
        <v>0</v>
      </c>
      <c r="N42" s="27">
        <v>0</v>
      </c>
      <c r="O42" s="27">
        <v>0</v>
      </c>
      <c r="P42" s="27">
        <v>0</v>
      </c>
      <c r="Q42" s="9">
        <f t="shared" si="1"/>
        <v>13410.029999999999</v>
      </c>
    </row>
    <row r="43" spans="1:17" s="6" customFormat="1" x14ac:dyDescent="0.2">
      <c r="A43" s="33">
        <v>2.2000000000000002</v>
      </c>
      <c r="B43" s="34" t="s">
        <v>52</v>
      </c>
      <c r="C43" s="47">
        <f>+C44+C57</f>
        <v>4461431</v>
      </c>
      <c r="D43" s="47">
        <f>+D44+D57</f>
        <v>4461431</v>
      </c>
      <c r="E43" s="16">
        <v>350432.43</v>
      </c>
      <c r="F43" s="16">
        <v>334720.03999999998</v>
      </c>
      <c r="G43" s="17">
        <v>333905.06</v>
      </c>
      <c r="H43" s="16">
        <v>246279.47</v>
      </c>
      <c r="I43" s="35">
        <v>354440.77</v>
      </c>
      <c r="J43" s="18">
        <v>379165.8</v>
      </c>
      <c r="K43" s="18">
        <v>40557.730000000003</v>
      </c>
      <c r="L43" s="17">
        <v>498518.46</v>
      </c>
      <c r="M43" s="35">
        <v>0</v>
      </c>
      <c r="N43" s="35">
        <v>0</v>
      </c>
      <c r="O43" s="35">
        <v>0</v>
      </c>
      <c r="P43" s="35">
        <v>0</v>
      </c>
      <c r="Q43" s="16">
        <f>SUM(E43:P43)</f>
        <v>2538019.7600000002</v>
      </c>
    </row>
    <row r="44" spans="1:17" s="6" customFormat="1" x14ac:dyDescent="0.2">
      <c r="A44" s="20" t="s">
        <v>53</v>
      </c>
      <c r="B44" s="20" t="s">
        <v>54</v>
      </c>
      <c r="C44" s="48">
        <v>4461431</v>
      </c>
      <c r="D44" s="48">
        <v>4461431</v>
      </c>
      <c r="E44" s="22">
        <v>350432.43</v>
      </c>
      <c r="F44" s="22">
        <v>334720.03999999998</v>
      </c>
      <c r="G44" s="23">
        <v>333905.06</v>
      </c>
      <c r="H44" s="22">
        <v>246279.47</v>
      </c>
      <c r="I44" s="24">
        <v>354440.77</v>
      </c>
      <c r="J44" s="25">
        <v>379165.8</v>
      </c>
      <c r="K44" s="25">
        <v>40557.730000000003</v>
      </c>
      <c r="L44" s="23">
        <v>498518.46</v>
      </c>
      <c r="M44" s="24">
        <v>0</v>
      </c>
      <c r="N44" s="24">
        <v>0</v>
      </c>
      <c r="O44" s="24">
        <v>0</v>
      </c>
      <c r="P44" s="24">
        <v>0</v>
      </c>
      <c r="Q44" s="22">
        <f t="shared" si="1"/>
        <v>2538019.7600000002</v>
      </c>
    </row>
    <row r="45" spans="1:17" ht="15" customHeight="1" x14ac:dyDescent="0.2">
      <c r="A45" s="8" t="s">
        <v>93</v>
      </c>
      <c r="B45" s="8" t="s">
        <v>94</v>
      </c>
      <c r="C45" s="42">
        <v>150000</v>
      </c>
      <c r="D45" s="42">
        <v>150000</v>
      </c>
      <c r="E45" s="9"/>
      <c r="F45" s="9"/>
      <c r="G45" s="10"/>
      <c r="H45" s="9"/>
      <c r="I45" s="27"/>
      <c r="J45" s="12"/>
      <c r="K45" s="12"/>
      <c r="L45" s="10"/>
      <c r="M45" s="27"/>
      <c r="N45" s="27"/>
      <c r="O45" s="27"/>
      <c r="P45" s="27"/>
      <c r="Q45" s="9"/>
    </row>
    <row r="46" spans="1:17" ht="15" customHeight="1" x14ac:dyDescent="0.2">
      <c r="A46" s="8" t="s">
        <v>95</v>
      </c>
      <c r="B46" s="8" t="s">
        <v>94</v>
      </c>
      <c r="C46" s="42">
        <v>150000</v>
      </c>
      <c r="D46" s="42">
        <v>150000</v>
      </c>
      <c r="E46" s="9"/>
      <c r="F46" s="9"/>
      <c r="G46" s="10"/>
      <c r="H46" s="9"/>
      <c r="I46" s="27"/>
      <c r="J46" s="12"/>
      <c r="K46" s="12"/>
      <c r="L46" s="10"/>
      <c r="M46" s="27"/>
      <c r="N46" s="27"/>
      <c r="O46" s="27"/>
      <c r="P46" s="27"/>
      <c r="Q46" s="9"/>
    </row>
    <row r="47" spans="1:17" x14ac:dyDescent="0.2">
      <c r="A47" s="8" t="s">
        <v>55</v>
      </c>
      <c r="B47" s="8" t="s">
        <v>56</v>
      </c>
      <c r="C47" s="42">
        <v>1100000</v>
      </c>
      <c r="D47" s="42">
        <v>2592000</v>
      </c>
      <c r="E47" s="9">
        <v>132381.25</v>
      </c>
      <c r="F47" s="9">
        <v>140626.82999999999</v>
      </c>
      <c r="G47" s="10">
        <v>145490.67000000001</v>
      </c>
      <c r="H47" s="9">
        <v>180301.1</v>
      </c>
      <c r="I47" s="27">
        <v>218646.13</v>
      </c>
      <c r="J47" s="12">
        <v>221202.68</v>
      </c>
      <c r="K47" s="12">
        <v>0</v>
      </c>
      <c r="L47" s="10">
        <v>286879.46000000002</v>
      </c>
      <c r="M47" s="27">
        <v>0</v>
      </c>
      <c r="N47" s="27">
        <v>0</v>
      </c>
      <c r="O47" s="27">
        <v>0</v>
      </c>
      <c r="P47" s="27">
        <v>0</v>
      </c>
      <c r="Q47" s="9">
        <f t="shared" si="1"/>
        <v>1325528.1199999999</v>
      </c>
    </row>
    <row r="48" spans="1:17" x14ac:dyDescent="0.2">
      <c r="A48" s="8" t="s">
        <v>57</v>
      </c>
      <c r="B48" s="8" t="s">
        <v>56</v>
      </c>
      <c r="C48" s="42">
        <v>1100000</v>
      </c>
      <c r="D48" s="42">
        <v>2592000</v>
      </c>
      <c r="E48" s="9">
        <v>132381.25</v>
      </c>
      <c r="F48" s="9">
        <v>140626.82999999999</v>
      </c>
      <c r="G48" s="10">
        <v>145490.67000000001</v>
      </c>
      <c r="H48" s="9">
        <v>180301.1</v>
      </c>
      <c r="I48" s="27">
        <v>218646.13</v>
      </c>
      <c r="J48" s="12">
        <v>221202.68</v>
      </c>
      <c r="K48" s="12">
        <v>0</v>
      </c>
      <c r="L48" s="10">
        <v>286879.46000000002</v>
      </c>
      <c r="M48" s="27">
        <v>0</v>
      </c>
      <c r="N48" s="27">
        <v>0</v>
      </c>
      <c r="O48" s="27">
        <v>0</v>
      </c>
      <c r="P48" s="27">
        <v>0</v>
      </c>
      <c r="Q48" s="9">
        <f t="shared" si="1"/>
        <v>1325528.1199999999</v>
      </c>
    </row>
    <row r="49" spans="1:17" x14ac:dyDescent="0.2">
      <c r="A49" s="28" t="s">
        <v>58</v>
      </c>
      <c r="B49" s="28" t="s">
        <v>59</v>
      </c>
      <c r="C49" s="46">
        <v>541431</v>
      </c>
      <c r="D49" s="46">
        <v>541431</v>
      </c>
      <c r="E49" s="29">
        <v>144457.93</v>
      </c>
      <c r="F49" s="29">
        <v>129804.66</v>
      </c>
      <c r="G49" s="30">
        <v>129606.55</v>
      </c>
      <c r="H49" s="29">
        <v>0</v>
      </c>
      <c r="I49" s="31">
        <v>61067.519999999997</v>
      </c>
      <c r="J49" s="32">
        <v>55202.62</v>
      </c>
      <c r="K49" s="32">
        <v>0</v>
      </c>
      <c r="L49" s="30">
        <v>129718.22</v>
      </c>
      <c r="M49" s="31">
        <v>0</v>
      </c>
      <c r="N49" s="31">
        <v>0</v>
      </c>
      <c r="O49" s="31">
        <v>0</v>
      </c>
      <c r="P49" s="31">
        <v>0</v>
      </c>
      <c r="Q49" s="9">
        <f t="shared" si="1"/>
        <v>649857.5</v>
      </c>
    </row>
    <row r="50" spans="1:17" x14ac:dyDescent="0.2">
      <c r="A50" s="8" t="s">
        <v>60</v>
      </c>
      <c r="B50" s="8" t="s">
        <v>59</v>
      </c>
      <c r="C50" s="42">
        <v>541431</v>
      </c>
      <c r="D50" s="42">
        <v>541431</v>
      </c>
      <c r="E50" s="9">
        <v>144457.93</v>
      </c>
      <c r="F50" s="9">
        <v>129804.66</v>
      </c>
      <c r="G50" s="10">
        <v>129606.55</v>
      </c>
      <c r="H50" s="9">
        <v>0</v>
      </c>
      <c r="I50" s="27">
        <v>61067.519999999997</v>
      </c>
      <c r="J50" s="12">
        <v>55202.62</v>
      </c>
      <c r="K50" s="12">
        <v>0</v>
      </c>
      <c r="L50" s="10">
        <v>129718.22</v>
      </c>
      <c r="M50" s="27">
        <v>0</v>
      </c>
      <c r="N50" s="27">
        <v>0</v>
      </c>
      <c r="O50" s="27">
        <v>0</v>
      </c>
      <c r="P50" s="27">
        <v>0</v>
      </c>
      <c r="Q50" s="9">
        <f t="shared" si="1"/>
        <v>649857.5</v>
      </c>
    </row>
    <row r="51" spans="1:17" x14ac:dyDescent="0.2">
      <c r="A51" s="28" t="s">
        <v>61</v>
      </c>
      <c r="B51" s="28" t="s">
        <v>62</v>
      </c>
      <c r="C51" s="46">
        <v>2500000</v>
      </c>
      <c r="D51" s="46">
        <v>1008000</v>
      </c>
      <c r="E51" s="29">
        <v>63563.25</v>
      </c>
      <c r="F51" s="29">
        <v>58501.55</v>
      </c>
      <c r="G51" s="30">
        <v>53444.84</v>
      </c>
      <c r="H51" s="29">
        <v>60968.37</v>
      </c>
      <c r="I51" s="31">
        <v>74159.12</v>
      </c>
      <c r="J51" s="32">
        <v>96244.5</v>
      </c>
      <c r="K51" s="32">
        <v>37360.730000000003</v>
      </c>
      <c r="L51" s="32">
        <v>79029.78</v>
      </c>
      <c r="M51" s="31">
        <v>0</v>
      </c>
      <c r="N51" s="31">
        <v>0</v>
      </c>
      <c r="O51" s="31">
        <v>0</v>
      </c>
      <c r="P51" s="31">
        <v>0</v>
      </c>
      <c r="Q51" s="9">
        <f t="shared" si="1"/>
        <v>523272.14</v>
      </c>
    </row>
    <row r="52" spans="1:17" x14ac:dyDescent="0.2">
      <c r="A52" s="8" t="s">
        <v>63</v>
      </c>
      <c r="B52" s="8" t="s">
        <v>64</v>
      </c>
      <c r="C52" s="42">
        <v>2500000</v>
      </c>
      <c r="D52" s="42">
        <v>1008000</v>
      </c>
      <c r="E52" s="9">
        <v>63563.25</v>
      </c>
      <c r="F52" s="9">
        <v>58501.55</v>
      </c>
      <c r="G52" s="10">
        <v>53444.84</v>
      </c>
      <c r="H52" s="9">
        <v>60968.37</v>
      </c>
      <c r="I52" s="27">
        <v>74159.12</v>
      </c>
      <c r="J52" s="12">
        <v>96244.5</v>
      </c>
      <c r="K52" s="12">
        <v>37360.730000000003</v>
      </c>
      <c r="L52" s="12">
        <v>79029.78</v>
      </c>
      <c r="M52" s="27">
        <v>0</v>
      </c>
      <c r="N52" s="27">
        <v>0</v>
      </c>
      <c r="O52" s="27">
        <v>0</v>
      </c>
      <c r="P52" s="27">
        <v>0</v>
      </c>
      <c r="Q52" s="9">
        <f t="shared" si="1"/>
        <v>523272.14</v>
      </c>
    </row>
    <row r="53" spans="1:17" x14ac:dyDescent="0.2">
      <c r="A53" s="28" t="s">
        <v>65</v>
      </c>
      <c r="B53" s="28" t="s">
        <v>66</v>
      </c>
      <c r="C53" s="46">
        <v>100000</v>
      </c>
      <c r="D53" s="46">
        <v>100000</v>
      </c>
      <c r="E53" s="29">
        <v>6994</v>
      </c>
      <c r="F53" s="29">
        <v>3060</v>
      </c>
      <c r="G53" s="30">
        <v>2282</v>
      </c>
      <c r="H53" s="29">
        <v>1946</v>
      </c>
      <c r="I53" s="31">
        <v>568</v>
      </c>
      <c r="J53" s="32">
        <v>568</v>
      </c>
      <c r="K53" s="32">
        <v>0</v>
      </c>
      <c r="L53" s="32">
        <v>0</v>
      </c>
      <c r="M53" s="31">
        <v>0</v>
      </c>
      <c r="N53" s="31">
        <v>0</v>
      </c>
      <c r="O53" s="31">
        <v>0</v>
      </c>
      <c r="P53" s="31">
        <v>0</v>
      </c>
      <c r="Q53" s="9">
        <f t="shared" si="1"/>
        <v>15418</v>
      </c>
    </row>
    <row r="54" spans="1:17" x14ac:dyDescent="0.2">
      <c r="A54" s="8" t="s">
        <v>67</v>
      </c>
      <c r="B54" s="8" t="s">
        <v>66</v>
      </c>
      <c r="C54" s="42">
        <v>100000</v>
      </c>
      <c r="D54" s="42">
        <v>100000</v>
      </c>
      <c r="E54" s="9">
        <v>6994</v>
      </c>
      <c r="F54" s="9">
        <v>3060</v>
      </c>
      <c r="G54" s="10">
        <v>2282</v>
      </c>
      <c r="H54" s="9">
        <v>1946</v>
      </c>
      <c r="I54" s="27">
        <v>568</v>
      </c>
      <c r="J54" s="12">
        <v>568</v>
      </c>
      <c r="K54" s="12">
        <v>0</v>
      </c>
      <c r="L54" s="12">
        <v>0</v>
      </c>
      <c r="M54" s="27">
        <v>0</v>
      </c>
      <c r="N54" s="27">
        <v>0</v>
      </c>
      <c r="O54" s="27">
        <v>0</v>
      </c>
      <c r="P54" s="27">
        <v>0</v>
      </c>
      <c r="Q54" s="9">
        <f t="shared" si="1"/>
        <v>15418</v>
      </c>
    </row>
    <row r="55" spans="1:17" x14ac:dyDescent="0.2">
      <c r="A55" s="28" t="s">
        <v>68</v>
      </c>
      <c r="B55" s="28" t="s">
        <v>69</v>
      </c>
      <c r="C55" s="46">
        <v>70000</v>
      </c>
      <c r="D55" s="46">
        <v>70000</v>
      </c>
      <c r="E55" s="29">
        <v>3036</v>
      </c>
      <c r="F55" s="29">
        <v>2727</v>
      </c>
      <c r="G55" s="30">
        <v>3081</v>
      </c>
      <c r="H55" s="29">
        <v>3064</v>
      </c>
      <c r="I55" s="31">
        <v>0</v>
      </c>
      <c r="J55" s="32">
        <v>5948</v>
      </c>
      <c r="K55" s="32">
        <v>3197</v>
      </c>
      <c r="L55" s="30">
        <v>2891</v>
      </c>
      <c r="M55" s="31">
        <v>0</v>
      </c>
      <c r="N55" s="31">
        <v>0</v>
      </c>
      <c r="O55" s="31">
        <v>0</v>
      </c>
      <c r="P55" s="31">
        <v>0</v>
      </c>
      <c r="Q55" s="9">
        <f t="shared" si="1"/>
        <v>23944</v>
      </c>
    </row>
    <row r="56" spans="1:17" x14ac:dyDescent="0.2">
      <c r="A56" s="8" t="s">
        <v>70</v>
      </c>
      <c r="B56" s="7" t="s">
        <v>69</v>
      </c>
      <c r="C56" s="49">
        <v>70000</v>
      </c>
      <c r="D56" s="49">
        <v>70000</v>
      </c>
      <c r="E56" s="9">
        <v>3036</v>
      </c>
      <c r="F56" s="9">
        <v>2727</v>
      </c>
      <c r="G56" s="10">
        <v>3081</v>
      </c>
      <c r="H56" s="9">
        <v>3064</v>
      </c>
      <c r="I56" s="31"/>
      <c r="J56" s="12">
        <v>5948</v>
      </c>
      <c r="K56" s="12">
        <v>3197</v>
      </c>
      <c r="L56" s="10">
        <v>2891</v>
      </c>
      <c r="M56" s="31"/>
      <c r="N56" s="31"/>
      <c r="O56" s="31"/>
      <c r="P56" s="31"/>
      <c r="Q56" s="9">
        <f t="shared" si="1"/>
        <v>23944</v>
      </c>
    </row>
    <row r="57" spans="1:17" s="6" customFormat="1" x14ac:dyDescent="0.2">
      <c r="A57" s="55" t="s">
        <v>105</v>
      </c>
      <c r="B57" s="56" t="s">
        <v>104</v>
      </c>
      <c r="C57" s="57">
        <v>0</v>
      </c>
      <c r="D57" s="49">
        <v>0</v>
      </c>
      <c r="E57" s="22"/>
      <c r="F57" s="22"/>
      <c r="G57" s="22"/>
      <c r="H57" s="22"/>
      <c r="I57" s="53"/>
      <c r="J57" s="22"/>
      <c r="K57" s="22"/>
      <c r="L57" s="22"/>
      <c r="M57" s="53"/>
      <c r="N57" s="53"/>
      <c r="O57" s="53"/>
      <c r="P57" s="53"/>
      <c r="Q57" s="22"/>
    </row>
    <row r="58" spans="1:17" x14ac:dyDescent="0.2">
      <c r="A58" s="8" t="s">
        <v>96</v>
      </c>
      <c r="B58" s="7" t="s">
        <v>97</v>
      </c>
      <c r="C58" s="49">
        <v>0</v>
      </c>
      <c r="D58" s="49">
        <v>0</v>
      </c>
      <c r="E58" s="9"/>
      <c r="F58" s="9"/>
      <c r="G58" s="10"/>
      <c r="H58" s="9"/>
      <c r="I58" s="31"/>
      <c r="J58" s="12"/>
      <c r="K58" s="12"/>
      <c r="L58" s="10"/>
      <c r="M58" s="31"/>
      <c r="N58" s="31"/>
      <c r="O58" s="31"/>
      <c r="P58" s="31"/>
      <c r="Q58" s="9"/>
    </row>
    <row r="59" spans="1:17" x14ac:dyDescent="0.2">
      <c r="A59" s="8" t="s">
        <v>99</v>
      </c>
      <c r="B59" s="7" t="s">
        <v>98</v>
      </c>
      <c r="C59" s="49">
        <v>0</v>
      </c>
      <c r="D59" s="49">
        <v>0</v>
      </c>
      <c r="E59" s="9"/>
      <c r="F59" s="9"/>
      <c r="G59" s="10"/>
      <c r="H59" s="9"/>
      <c r="I59" s="31"/>
      <c r="J59" s="12"/>
      <c r="K59" s="12"/>
      <c r="L59" s="10"/>
      <c r="M59" s="31"/>
      <c r="N59" s="31"/>
      <c r="O59" s="31"/>
      <c r="P59" s="31"/>
      <c r="Q59" s="9"/>
    </row>
    <row r="60" spans="1:17" s="6" customFormat="1" x14ac:dyDescent="0.2">
      <c r="A60" s="33">
        <v>2.2999999999999998</v>
      </c>
      <c r="B60" s="34" t="s">
        <v>71</v>
      </c>
      <c r="C60" s="47">
        <f>+C67+C64+C73+C61</f>
        <v>14200000</v>
      </c>
      <c r="D60" s="47">
        <f>+D67+D64+D73+D61</f>
        <v>14200000</v>
      </c>
      <c r="E60" s="16">
        <v>17376</v>
      </c>
      <c r="F60" s="16">
        <v>0</v>
      </c>
      <c r="G60" s="17">
        <v>982624</v>
      </c>
      <c r="H60" s="16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7">
        <f>SUM(E60:P60)</f>
        <v>1000000</v>
      </c>
    </row>
    <row r="61" spans="1:17" s="6" customFormat="1" x14ac:dyDescent="0.2">
      <c r="A61" s="20" t="s">
        <v>101</v>
      </c>
      <c r="B61" s="20" t="s">
        <v>100</v>
      </c>
      <c r="C61" s="48">
        <v>0</v>
      </c>
      <c r="D61" s="48">
        <v>0</v>
      </c>
      <c r="E61" s="22">
        <v>0</v>
      </c>
      <c r="F61" s="22">
        <v>0</v>
      </c>
      <c r="G61" s="23">
        <v>0</v>
      </c>
      <c r="H61" s="22">
        <v>0</v>
      </c>
      <c r="I61" s="25">
        <v>0</v>
      </c>
      <c r="J61" s="25">
        <v>0</v>
      </c>
      <c r="K61" s="25">
        <v>0</v>
      </c>
      <c r="L61" s="25">
        <v>0</v>
      </c>
      <c r="M61" s="25"/>
      <c r="N61" s="25"/>
      <c r="O61" s="25"/>
      <c r="P61" s="25"/>
      <c r="Q61" s="22"/>
    </row>
    <row r="62" spans="1:17" s="6" customFormat="1" x14ac:dyDescent="0.2">
      <c r="A62" s="20" t="s">
        <v>106</v>
      </c>
      <c r="B62" s="8" t="s">
        <v>102</v>
      </c>
      <c r="C62" s="48">
        <v>0</v>
      </c>
      <c r="D62" s="42">
        <v>0</v>
      </c>
      <c r="E62" s="22">
        <v>0</v>
      </c>
      <c r="F62" s="22">
        <v>0</v>
      </c>
      <c r="G62" s="23">
        <v>0</v>
      </c>
      <c r="H62" s="22">
        <v>0</v>
      </c>
      <c r="I62" s="25">
        <v>0</v>
      </c>
      <c r="J62" s="25">
        <v>0</v>
      </c>
      <c r="K62" s="25">
        <v>0</v>
      </c>
      <c r="L62" s="25">
        <v>0</v>
      </c>
      <c r="M62" s="25"/>
      <c r="N62" s="25"/>
      <c r="O62" s="25"/>
      <c r="P62" s="25"/>
      <c r="Q62" s="22"/>
    </row>
    <row r="63" spans="1:17" x14ac:dyDescent="0.2">
      <c r="A63" s="8" t="s">
        <v>103</v>
      </c>
      <c r="B63" s="8" t="s">
        <v>102</v>
      </c>
      <c r="C63" s="42">
        <v>0</v>
      </c>
      <c r="D63" s="42">
        <v>0</v>
      </c>
      <c r="E63" s="9">
        <v>0</v>
      </c>
      <c r="F63" s="9">
        <v>0</v>
      </c>
      <c r="G63" s="10">
        <v>0</v>
      </c>
      <c r="H63" s="9">
        <v>0</v>
      </c>
      <c r="I63" s="12">
        <v>0</v>
      </c>
      <c r="J63" s="12">
        <v>0</v>
      </c>
      <c r="K63" s="12">
        <v>0</v>
      </c>
      <c r="L63" s="12">
        <v>0</v>
      </c>
      <c r="M63" s="12"/>
      <c r="N63" s="12"/>
      <c r="O63" s="12"/>
      <c r="P63" s="12"/>
      <c r="Q63" s="9"/>
    </row>
    <row r="64" spans="1:17" s="6" customFormat="1" x14ac:dyDescent="0.2">
      <c r="A64" s="20" t="s">
        <v>108</v>
      </c>
      <c r="B64" s="20" t="s">
        <v>107</v>
      </c>
      <c r="C64" s="48">
        <v>0</v>
      </c>
      <c r="D64" s="48">
        <v>0</v>
      </c>
      <c r="E64" s="22">
        <v>0</v>
      </c>
      <c r="F64" s="22">
        <v>0</v>
      </c>
      <c r="G64" s="23">
        <v>0</v>
      </c>
      <c r="H64" s="22">
        <v>0</v>
      </c>
      <c r="I64" s="25">
        <v>0</v>
      </c>
      <c r="J64" s="25">
        <v>0</v>
      </c>
      <c r="K64" s="25">
        <v>0</v>
      </c>
      <c r="L64" s="25">
        <v>0</v>
      </c>
      <c r="M64" s="25"/>
      <c r="N64" s="25"/>
      <c r="O64" s="25"/>
      <c r="P64" s="25"/>
      <c r="Q64" s="22"/>
    </row>
    <row r="65" spans="1:17" x14ac:dyDescent="0.2">
      <c r="A65" s="8" t="s">
        <v>110</v>
      </c>
      <c r="B65" s="8" t="s">
        <v>109</v>
      </c>
      <c r="C65" s="42">
        <v>0</v>
      </c>
      <c r="D65" s="42">
        <v>0</v>
      </c>
      <c r="E65" s="9">
        <v>0</v>
      </c>
      <c r="F65" s="9">
        <v>0</v>
      </c>
      <c r="G65" s="10">
        <v>0</v>
      </c>
      <c r="H65" s="9">
        <v>0</v>
      </c>
      <c r="I65" s="12">
        <v>0</v>
      </c>
      <c r="J65" s="12">
        <v>0</v>
      </c>
      <c r="K65" s="12">
        <v>0</v>
      </c>
      <c r="L65" s="12">
        <v>0</v>
      </c>
      <c r="M65" s="12"/>
      <c r="N65" s="12"/>
      <c r="O65" s="12"/>
      <c r="P65" s="12"/>
      <c r="Q65" s="9"/>
    </row>
    <row r="66" spans="1:17" x14ac:dyDescent="0.2">
      <c r="A66" s="8" t="s">
        <v>111</v>
      </c>
      <c r="B66" s="8" t="s">
        <v>109</v>
      </c>
      <c r="C66" s="42">
        <v>0</v>
      </c>
      <c r="D66" s="42">
        <v>0</v>
      </c>
      <c r="E66" s="9">
        <v>0</v>
      </c>
      <c r="F66" s="9">
        <v>0</v>
      </c>
      <c r="G66" s="10">
        <v>0</v>
      </c>
      <c r="H66" s="9">
        <v>0</v>
      </c>
      <c r="I66" s="12">
        <v>0</v>
      </c>
      <c r="J66" s="12">
        <v>0</v>
      </c>
      <c r="K66" s="12">
        <v>0</v>
      </c>
      <c r="L66" s="12">
        <v>0</v>
      </c>
      <c r="M66" s="12"/>
      <c r="N66" s="12"/>
      <c r="O66" s="12"/>
      <c r="P66" s="12"/>
      <c r="Q66" s="9"/>
    </row>
    <row r="67" spans="1:17" s="38" customFormat="1" ht="30" x14ac:dyDescent="0.2">
      <c r="A67" s="36" t="s">
        <v>72</v>
      </c>
      <c r="B67" s="36" t="s">
        <v>73</v>
      </c>
      <c r="C67" s="50">
        <v>9600000</v>
      </c>
      <c r="D67" s="50">
        <v>9600000</v>
      </c>
      <c r="E67" s="37">
        <v>17376</v>
      </c>
      <c r="F67" s="37">
        <v>0</v>
      </c>
      <c r="G67" s="37">
        <v>982624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f>SUM(E67:P67)</f>
        <v>1000000</v>
      </c>
    </row>
    <row r="68" spans="1:17" x14ac:dyDescent="0.2">
      <c r="A68" s="8" t="s">
        <v>74</v>
      </c>
      <c r="B68" s="8" t="s">
        <v>75</v>
      </c>
      <c r="C68" s="42">
        <v>9600000</v>
      </c>
      <c r="D68" s="42">
        <v>9600000</v>
      </c>
      <c r="E68" s="9">
        <v>17376</v>
      </c>
      <c r="F68" s="9">
        <v>0</v>
      </c>
      <c r="G68" s="10">
        <v>982624</v>
      </c>
      <c r="H68" s="9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9">
        <f>SUM(E68:P68)</f>
        <v>1000000</v>
      </c>
    </row>
    <row r="69" spans="1:17" x14ac:dyDescent="0.2">
      <c r="A69" s="8" t="s">
        <v>76</v>
      </c>
      <c r="B69" s="8" t="s">
        <v>77</v>
      </c>
      <c r="C69" s="42">
        <v>9600000</v>
      </c>
      <c r="D69" s="42">
        <v>9600000</v>
      </c>
      <c r="E69" s="9">
        <v>17376</v>
      </c>
      <c r="F69" s="9">
        <v>0</v>
      </c>
      <c r="G69" s="10">
        <v>982624</v>
      </c>
      <c r="H69" s="9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9">
        <f>SUM(E69:P69)</f>
        <v>1000000</v>
      </c>
    </row>
    <row r="70" spans="1:17" x14ac:dyDescent="0.2">
      <c r="A70" s="8" t="s">
        <v>112</v>
      </c>
      <c r="B70" s="8" t="s">
        <v>113</v>
      </c>
      <c r="C70" s="42">
        <v>0</v>
      </c>
      <c r="D70" s="42">
        <v>0</v>
      </c>
      <c r="E70" s="9">
        <v>0</v>
      </c>
      <c r="F70" s="9">
        <v>0</v>
      </c>
      <c r="G70" s="10">
        <v>0</v>
      </c>
      <c r="H70" s="9">
        <v>0</v>
      </c>
      <c r="I70" s="12">
        <v>0</v>
      </c>
      <c r="J70" s="12">
        <v>0</v>
      </c>
      <c r="K70" s="12">
        <v>0</v>
      </c>
      <c r="L70" s="12">
        <v>0</v>
      </c>
      <c r="M70" s="12"/>
      <c r="N70" s="12"/>
      <c r="O70" s="12"/>
      <c r="P70" s="12"/>
      <c r="Q70" s="9">
        <f t="shared" ref="Q70:Q77" si="2">SUM(E70:P70)</f>
        <v>0</v>
      </c>
    </row>
    <row r="71" spans="1:17" x14ac:dyDescent="0.2">
      <c r="A71" s="8" t="s">
        <v>115</v>
      </c>
      <c r="B71" s="8" t="s">
        <v>114</v>
      </c>
      <c r="C71" s="42"/>
      <c r="D71" s="42">
        <v>0</v>
      </c>
      <c r="E71" s="9">
        <v>0</v>
      </c>
      <c r="F71" s="9">
        <v>0</v>
      </c>
      <c r="G71" s="10">
        <v>0</v>
      </c>
      <c r="H71" s="9">
        <v>0</v>
      </c>
      <c r="I71" s="12">
        <v>0</v>
      </c>
      <c r="J71" s="12">
        <v>0</v>
      </c>
      <c r="K71" s="12">
        <v>0</v>
      </c>
      <c r="L71" s="12">
        <v>0</v>
      </c>
      <c r="M71" s="12"/>
      <c r="N71" s="12"/>
      <c r="O71" s="12"/>
      <c r="P71" s="12"/>
      <c r="Q71" s="9">
        <f>SUM(E71:P71)</f>
        <v>0</v>
      </c>
    </row>
    <row r="72" spans="1:17" x14ac:dyDescent="0.2">
      <c r="A72" s="8" t="s">
        <v>116</v>
      </c>
      <c r="B72" s="8" t="s">
        <v>117</v>
      </c>
      <c r="C72" s="42"/>
      <c r="D72" s="42">
        <v>0</v>
      </c>
      <c r="E72" s="9">
        <v>0</v>
      </c>
      <c r="F72" s="9">
        <v>0</v>
      </c>
      <c r="G72" s="10">
        <v>0</v>
      </c>
      <c r="H72" s="9">
        <v>0</v>
      </c>
      <c r="I72" s="12">
        <v>0</v>
      </c>
      <c r="J72" s="12">
        <v>0</v>
      </c>
      <c r="K72" s="12">
        <v>0</v>
      </c>
      <c r="L72" s="12">
        <v>0</v>
      </c>
      <c r="M72" s="12"/>
      <c r="N72" s="12"/>
      <c r="O72" s="12"/>
      <c r="P72" s="12"/>
      <c r="Q72" s="9">
        <f t="shared" si="2"/>
        <v>0</v>
      </c>
    </row>
    <row r="73" spans="1:17" s="6" customFormat="1" x14ac:dyDescent="0.2">
      <c r="A73" s="20" t="s">
        <v>118</v>
      </c>
      <c r="B73" s="20" t="s">
        <v>119</v>
      </c>
      <c r="C73" s="48">
        <v>4600000</v>
      </c>
      <c r="D73" s="48">
        <v>4600000</v>
      </c>
      <c r="E73" s="22">
        <v>0</v>
      </c>
      <c r="F73" s="22">
        <v>0</v>
      </c>
      <c r="G73" s="23">
        <v>0</v>
      </c>
      <c r="H73" s="22">
        <v>0</v>
      </c>
      <c r="I73" s="25">
        <v>0</v>
      </c>
      <c r="J73" s="25">
        <v>0</v>
      </c>
      <c r="K73" s="25">
        <v>0</v>
      </c>
      <c r="L73" s="25">
        <v>0</v>
      </c>
      <c r="M73" s="25"/>
      <c r="N73" s="25"/>
      <c r="O73" s="25"/>
      <c r="P73" s="25"/>
      <c r="Q73" s="9">
        <f>SUM(E73:P73)</f>
        <v>0</v>
      </c>
    </row>
    <row r="74" spans="1:17" x14ac:dyDescent="0.2">
      <c r="A74" s="8" t="s">
        <v>122</v>
      </c>
      <c r="B74" s="8" t="s">
        <v>120</v>
      </c>
      <c r="C74" s="42">
        <v>4000000</v>
      </c>
      <c r="D74" s="42">
        <v>4000000</v>
      </c>
      <c r="E74" s="9">
        <v>0</v>
      </c>
      <c r="F74" s="9">
        <v>0</v>
      </c>
      <c r="G74" s="10">
        <v>0</v>
      </c>
      <c r="H74" s="9">
        <v>0</v>
      </c>
      <c r="I74" s="12">
        <v>0</v>
      </c>
      <c r="J74" s="12">
        <v>0</v>
      </c>
      <c r="K74" s="12">
        <v>0</v>
      </c>
      <c r="L74" s="12">
        <v>0</v>
      </c>
      <c r="M74" s="12"/>
      <c r="N74" s="12"/>
      <c r="O74" s="12"/>
      <c r="P74" s="12"/>
      <c r="Q74" s="9">
        <f t="shared" si="2"/>
        <v>0</v>
      </c>
    </row>
    <row r="75" spans="1:17" x14ac:dyDescent="0.2">
      <c r="A75" s="8" t="s">
        <v>123</v>
      </c>
      <c r="B75" s="8" t="s">
        <v>121</v>
      </c>
      <c r="C75" s="42">
        <v>4000000</v>
      </c>
      <c r="D75" s="42">
        <v>4000000</v>
      </c>
      <c r="E75" s="9">
        <v>0</v>
      </c>
      <c r="F75" s="9">
        <v>0</v>
      </c>
      <c r="G75" s="10">
        <v>0</v>
      </c>
      <c r="H75" s="9">
        <v>0</v>
      </c>
      <c r="I75" s="12">
        <v>0</v>
      </c>
      <c r="J75" s="12">
        <v>0</v>
      </c>
      <c r="K75" s="12">
        <v>0</v>
      </c>
      <c r="L75" s="12">
        <v>0</v>
      </c>
      <c r="M75" s="12"/>
      <c r="N75" s="12"/>
      <c r="O75" s="12"/>
      <c r="P75" s="12"/>
      <c r="Q75" s="9">
        <f>SUM(E75:P75)</f>
        <v>0</v>
      </c>
    </row>
    <row r="76" spans="1:17" x14ac:dyDescent="0.2">
      <c r="A76" s="58" t="s">
        <v>125</v>
      </c>
      <c r="B76" s="58" t="s">
        <v>124</v>
      </c>
      <c r="C76" s="59">
        <v>600000</v>
      </c>
      <c r="D76" s="59">
        <v>600000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/>
      <c r="N76" s="9"/>
      <c r="O76" s="9"/>
      <c r="P76" s="9"/>
      <c r="Q76" s="9">
        <f t="shared" si="2"/>
        <v>0</v>
      </c>
    </row>
    <row r="77" spans="1:17" x14ac:dyDescent="0.2">
      <c r="A77" s="8" t="s">
        <v>127</v>
      </c>
      <c r="B77" s="8" t="s">
        <v>126</v>
      </c>
      <c r="C77" s="42">
        <v>600000</v>
      </c>
      <c r="D77" s="42">
        <v>600000</v>
      </c>
      <c r="E77" s="9">
        <v>0</v>
      </c>
      <c r="F77" s="9">
        <v>0</v>
      </c>
      <c r="G77" s="10">
        <v>0</v>
      </c>
      <c r="H77" s="9">
        <v>0</v>
      </c>
      <c r="I77" s="12">
        <v>0</v>
      </c>
      <c r="J77" s="12">
        <v>0</v>
      </c>
      <c r="K77" s="12">
        <v>0</v>
      </c>
      <c r="L77" s="12">
        <v>0</v>
      </c>
      <c r="M77" s="12"/>
      <c r="N77" s="12"/>
      <c r="O77" s="12"/>
      <c r="P77" s="12"/>
      <c r="Q77" s="9">
        <f t="shared" si="2"/>
        <v>0</v>
      </c>
    </row>
    <row r="78" spans="1:17" s="6" customFormat="1" x14ac:dyDescent="0.2">
      <c r="A78" s="33">
        <v>2.4</v>
      </c>
      <c r="B78" s="34" t="s">
        <v>78</v>
      </c>
      <c r="C78" s="47">
        <v>12978284817</v>
      </c>
      <c r="D78" s="47">
        <v>12969478093.690001</v>
      </c>
      <c r="E78" s="16">
        <v>988937111.63</v>
      </c>
      <c r="F78" s="16">
        <v>986928011.10000002</v>
      </c>
      <c r="G78" s="17">
        <v>988082839.82000005</v>
      </c>
      <c r="H78" s="16">
        <v>985963743.75999999</v>
      </c>
      <c r="I78" s="18">
        <v>985345437.86000001</v>
      </c>
      <c r="J78" s="39">
        <v>985573915.25</v>
      </c>
      <c r="K78" s="39">
        <v>981716538.16999996</v>
      </c>
      <c r="L78" s="18">
        <v>979474500.13999999</v>
      </c>
      <c r="M78" s="18">
        <v>0</v>
      </c>
      <c r="N78" s="18">
        <v>0</v>
      </c>
      <c r="O78" s="18">
        <v>0</v>
      </c>
      <c r="P78" s="18">
        <v>0</v>
      </c>
      <c r="Q78" s="17">
        <f>SUM(E78:P78)</f>
        <v>7882022097.7300005</v>
      </c>
    </row>
    <row r="79" spans="1:17" s="6" customFormat="1" x14ac:dyDescent="0.2">
      <c r="A79" s="20" t="s">
        <v>79</v>
      </c>
      <c r="B79" s="20" t="s">
        <v>80</v>
      </c>
      <c r="C79" s="48">
        <v>0</v>
      </c>
      <c r="D79" s="48">
        <v>12969478093.690001</v>
      </c>
      <c r="E79" s="22">
        <v>988937111.63</v>
      </c>
      <c r="F79" s="22">
        <v>986928011.10000002</v>
      </c>
      <c r="G79" s="23">
        <v>988082839.82000005</v>
      </c>
      <c r="H79" s="22">
        <v>985963743.75999999</v>
      </c>
      <c r="I79" s="25">
        <v>985345437.86000001</v>
      </c>
      <c r="J79" s="40">
        <v>985573915.25</v>
      </c>
      <c r="K79" s="40">
        <v>981716538.16999996</v>
      </c>
      <c r="L79" s="25">
        <v>979474500.13999999</v>
      </c>
      <c r="M79" s="25">
        <v>0</v>
      </c>
      <c r="N79" s="25">
        <v>0</v>
      </c>
      <c r="O79" s="25">
        <v>0</v>
      </c>
      <c r="P79" s="25">
        <v>0</v>
      </c>
      <c r="Q79" s="22">
        <f>SUM(E79:P79)</f>
        <v>7882022097.7300005</v>
      </c>
    </row>
    <row r="80" spans="1:17" x14ac:dyDescent="0.2">
      <c r="A80" s="8" t="s">
        <v>81</v>
      </c>
      <c r="B80" s="8" t="s">
        <v>82</v>
      </c>
      <c r="C80" s="42">
        <v>0</v>
      </c>
      <c r="D80" s="42">
        <v>12969478093.690001</v>
      </c>
      <c r="E80" s="9">
        <v>988937111.63</v>
      </c>
      <c r="F80" s="9">
        <v>986928011.10000002</v>
      </c>
      <c r="G80" s="10">
        <v>988082839.82000005</v>
      </c>
      <c r="H80" s="9">
        <v>985963743.75999999</v>
      </c>
      <c r="I80" s="12">
        <v>985345437.86000001</v>
      </c>
      <c r="J80" s="11">
        <v>985573915.25</v>
      </c>
      <c r="K80" s="11">
        <v>981716538.16999996</v>
      </c>
      <c r="L80" s="12">
        <v>979474500.13999999</v>
      </c>
      <c r="M80" s="12">
        <v>0</v>
      </c>
      <c r="N80" s="12">
        <v>0</v>
      </c>
      <c r="O80" s="12">
        <v>0</v>
      </c>
      <c r="P80" s="12">
        <v>0</v>
      </c>
      <c r="Q80" s="9">
        <f t="shared" si="1"/>
        <v>7882022097.7300005</v>
      </c>
    </row>
    <row r="81" spans="1:17" x14ac:dyDescent="0.2">
      <c r="A81" s="8" t="s">
        <v>83</v>
      </c>
      <c r="B81" s="8" t="s">
        <v>84</v>
      </c>
      <c r="C81" s="42">
        <v>0</v>
      </c>
      <c r="D81" s="42">
        <v>12969478093.690001</v>
      </c>
      <c r="E81" s="9">
        <v>988937111.63</v>
      </c>
      <c r="F81" s="9">
        <v>986928011.10000002</v>
      </c>
      <c r="G81" s="10">
        <v>988082839.82000005</v>
      </c>
      <c r="H81" s="9">
        <v>985963743.75999999</v>
      </c>
      <c r="I81" s="12">
        <v>985345437.86000001</v>
      </c>
      <c r="J81" s="11">
        <v>985573915.25</v>
      </c>
      <c r="K81" s="11">
        <v>981716538.16999996</v>
      </c>
      <c r="L81" s="12">
        <v>979474500.13999999</v>
      </c>
      <c r="M81" s="12">
        <v>0</v>
      </c>
      <c r="N81" s="12">
        <v>0</v>
      </c>
      <c r="O81" s="12">
        <v>0</v>
      </c>
      <c r="P81" s="12">
        <v>0</v>
      </c>
      <c r="Q81" s="9">
        <f t="shared" si="1"/>
        <v>7882022097.7300005</v>
      </c>
    </row>
    <row r="82" spans="1:17" s="6" customFormat="1" x14ac:dyDescent="0.2">
      <c r="A82" s="33">
        <v>2.6</v>
      </c>
      <c r="B82" s="34" t="s">
        <v>128</v>
      </c>
      <c r="C82" s="47">
        <v>0</v>
      </c>
      <c r="D82" s="47">
        <v>0</v>
      </c>
      <c r="E82" s="16"/>
      <c r="F82" s="16"/>
      <c r="G82" s="17"/>
      <c r="H82" s="16"/>
      <c r="I82" s="18"/>
      <c r="J82" s="39"/>
      <c r="K82" s="39"/>
      <c r="L82" s="18"/>
      <c r="M82" s="18">
        <v>0</v>
      </c>
      <c r="N82" s="18">
        <v>0</v>
      </c>
      <c r="O82" s="18">
        <v>0</v>
      </c>
      <c r="P82" s="18">
        <v>0</v>
      </c>
      <c r="Q82" s="17">
        <f>SUM(E82:P82)</f>
        <v>0</v>
      </c>
    </row>
    <row r="83" spans="1:17" s="6" customFormat="1" x14ac:dyDescent="0.2">
      <c r="A83" s="60" t="s">
        <v>129</v>
      </c>
      <c r="B83" s="60" t="s">
        <v>130</v>
      </c>
      <c r="C83" s="61">
        <v>0</v>
      </c>
      <c r="D83" s="61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/>
      <c r="N83" s="4"/>
      <c r="O83" s="4"/>
      <c r="P83" s="4"/>
      <c r="Q83" s="9">
        <f t="shared" si="1"/>
        <v>0</v>
      </c>
    </row>
    <row r="84" spans="1:17" x14ac:dyDescent="0.2">
      <c r="A84" s="2" t="s">
        <v>131</v>
      </c>
      <c r="B84" s="2" t="s">
        <v>133</v>
      </c>
      <c r="C84" s="41">
        <v>0</v>
      </c>
      <c r="D84" s="41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Q84" s="9">
        <f t="shared" si="1"/>
        <v>0</v>
      </c>
    </row>
    <row r="85" spans="1:17" x14ac:dyDescent="0.2">
      <c r="A85" s="2" t="s">
        <v>132</v>
      </c>
      <c r="B85" s="2" t="s">
        <v>133</v>
      </c>
      <c r="C85" s="41">
        <v>0</v>
      </c>
      <c r="D85" s="41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Q85" s="9">
        <f t="shared" ref="Q85" si="3">SUM(E85:P85)</f>
        <v>0</v>
      </c>
    </row>
    <row r="91" spans="1:17" x14ac:dyDescent="0.25">
      <c r="A91" s="62" t="s">
        <v>136</v>
      </c>
    </row>
    <row r="92" spans="1:17" x14ac:dyDescent="0.2">
      <c r="A92" s="66" t="s">
        <v>137</v>
      </c>
    </row>
    <row r="93" spans="1:17" x14ac:dyDescent="0.2">
      <c r="A93" s="66" t="s">
        <v>138</v>
      </c>
    </row>
    <row r="94" spans="1:17" x14ac:dyDescent="0.2">
      <c r="A94" s="66" t="s">
        <v>139</v>
      </c>
    </row>
    <row r="95" spans="1:17" x14ac:dyDescent="0.2">
      <c r="A95" s="66" t="s">
        <v>140</v>
      </c>
    </row>
    <row r="96" spans="1:17" x14ac:dyDescent="0.2">
      <c r="A96" s="66" t="s">
        <v>141</v>
      </c>
    </row>
    <row r="97" spans="1:1" x14ac:dyDescent="0.2">
      <c r="A97" s="66" t="s">
        <v>142</v>
      </c>
    </row>
  </sheetData>
  <mergeCells count="5">
    <mergeCell ref="A11:Q11"/>
    <mergeCell ref="A12:Q12"/>
    <mergeCell ref="A13:Q13"/>
    <mergeCell ref="A16:B16"/>
    <mergeCell ref="A17:B17"/>
  </mergeCells>
  <printOptions horizontalCentered="1"/>
  <pageMargins left="0.25" right="0.25" top="0.75" bottom="0.75" header="0.3" footer="0.3"/>
  <pageSetup paperSize="5" scale="67" fitToHeight="0" orientation="landscape" r:id="rId1"/>
  <rowBreaks count="1" manualBreakCount="1">
    <brk id="48" max="16" man="1"/>
  </rowBreaks>
  <ignoredErrors>
    <ignoredError sqref="Q20:Q81 Q82:Q8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eg_ejec_mensual_etapas_rmv2CGT97J.pdf</dc:title>
  <dc:creator>Oracle Reports</dc:creator>
  <cp:lastModifiedBy>Mirian Rocio Jaime German</cp:lastModifiedBy>
  <cp:lastPrinted>2021-12-10T19:29:28Z</cp:lastPrinted>
  <dcterms:created xsi:type="dcterms:W3CDTF">2021-09-03T13:12:25Z</dcterms:created>
  <dcterms:modified xsi:type="dcterms:W3CDTF">2021-12-13T15:32:01Z</dcterms:modified>
</cp:coreProperties>
</file>